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<sst xmlns="http://schemas.openxmlformats.org/spreadsheetml/2006/main" count="2132" uniqueCount="550">
  <si>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</si>
  <si>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</si>
  <si>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</si>
  <si>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</si>
  <si>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</si>
  <si>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</si>
  <si>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</si>
  <si>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</si>
  <si>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</si>
  <si>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</si>
  <si>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</si>
  <si>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</si>
  <si>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</si>
  <si>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</si>
  <si>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</si>
  <si>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</si>
  <si>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</si>
  <si>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</si>
  <si>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</si>
  <si>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</si>
  <si>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</si>
  <si>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</si>
  <si>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</si>
  <si>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</si>
  <si>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</si>
  <si>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</si>
  <si>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</si>
  <si>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</si>
  <si>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</si>
  <si>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</si>
  <si>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</si>
  <si>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</si>
  <si>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</si>
  <si>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</si>
  <si>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</si>
  <si>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</si>
  <si>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</si>
  <si>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</si>
  <si>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</si>
  <si>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</si>
  <si>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</si>
  <si>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</si>
  <si>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</si>
  <si>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</si>
  <si>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</si>
  <si>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</si>
  <si>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</si>
  <si>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</si>
  <si>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</si>
  <si>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</si>
  <si>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</si>
  <si>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</si>
  <si>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</si>
  <si>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</si>
  <si>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</si>
  <si>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</si>
  <si>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</si>
  <si>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</si>
  <si>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</si>
  <si>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</si>
  <si>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</si>
  <si>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</si>
  <si>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</si>
  <si>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</si>
  <si>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</si>
  <si>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</si>
  <si>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</si>
  <si>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</si>
  <si>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</si>
  <si>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</si>
  <si>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</si>
  <si>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</si>
  <si>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</si>
  <si>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</si>
  <si>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</si>
  <si>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</si>
  <si>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</si>
  <si>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</si>
  <si>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</si>
  <si>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</si>
  <si>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</si>
  <si>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</si>
  <si>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</si>
  <si>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</si>
  <si>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</si>
  <si>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</si>
  <si>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</si>
  <si>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</si>
  <si>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</si>
  <si>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</si>
  <si>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</si>
  <si>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</si>
  <si>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</si>
  <si>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</si>
  <si>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</si>
  <si>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</si>
  <si>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</si>
  <si>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</si>
  <si>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</si>
  <si>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</si>
  <si>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</si>
  <si>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</si>
  <si>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</si>
  <si>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</si>
  <si>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</si>
  <si>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</si>
  <si>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</si>
  <si>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</si>
  <si>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</si>
  <si>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</si>
  <si>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</si>
  <si>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</si>
  <si>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</si>
  <si>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</si>
  <si>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</si>
  <si>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</si>
  <si>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</si>
  <si>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</si>
  <si>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</si>
  <si>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</si>
  <si>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</si>
  <si>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</si>
  <si>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</si>
  <si>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</si>
  <si>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</si>
  <si>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</si>
  <si>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</si>
  <si>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</si>
  <si>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</si>
  <si>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</si>
  <si>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</si>
  <si>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</si>
  <si>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</si>
  <si>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</si>
  <si>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</si>
  <si>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</si>
  <si>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</si>
  <si>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</si>
  <si>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</si>
  <si>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</si>
  <si>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</si>
  <si>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</si>
  <si>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</si>
  <si>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</si>
  <si>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</si>
  <si>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</si>
  <si>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</si>
  <si>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</si>
  <si>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</si>
  <si>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</si>
  <si>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</si>
  <si>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</si>
  <si>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</si>
  <si>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</si>
  <si>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</si>
  <si>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</si>
  <si>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</si>
  <si>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</si>
  <si>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</si>
  <si>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</si>
  <si>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</si>
  <si>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</si>
  <si>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</si>
  <si>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</si>
  <si>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</si>
  <si>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</si>
  <si>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</si>
  <si>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</si>
  <si>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</si>
  <si>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</si>
  <si>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</si>
  <si>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</si>
  <si>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</si>
  <si>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</si>
  <si>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</si>
  <si>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</si>
  <si>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</si>
  <si>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</si>
  <si>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</si>
  <si>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</si>
  <si>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</si>
  <si>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</si>
  <si>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</si>
  <si>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</si>
  <si>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</si>
  <si>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</si>
  <si>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</si>
  <si>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</si>
  <si>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</si>
  <si>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</si>
  <si>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</si>
  <si>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</si>
  <si>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</si>
  <si>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</si>
  <si>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</si>
  <si>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</si>
  <si>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</si>
  <si>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</si>
  <si>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</si>
  <si>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</si>
  <si>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</si>
  <si>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</si>
  <si>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</si>
  <si>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</si>
  <si>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</si>
  <si>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</si>
  <si>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</si>
  <si>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</si>
  <si>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</si>
  <si>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</si>
  <si>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</si>
  <si>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</si>
  <si>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</si>
  <si>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</si>
  <si>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</si>
  <si>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</si>
  <si>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</si>
  <si>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</si>
  <si>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</si>
  <si>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</si>
  <si>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</si>
  <si>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</si>
  <si>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</si>
  <si>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</si>
  <si>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</si>
  <si>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</si>
  <si>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</si>
  <si>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</si>
  <si>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</si>
  <si>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</si>
  <si>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</si>
  <si>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</si>
  <si>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</si>
  <si>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</si>
  <si>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</si>
  <si>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</si>
  <si>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</si>
  <si>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</si>
  <si>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</si>
  <si>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</si>
  <si>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</si>
  <si>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</si>
  <si>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</si>
  <si>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</si>
  <si>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</si>
  <si>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</si>
  <si>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</si>
  <si>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</si>
  <si>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</si>
  <si>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</si>
  <si>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</si>
  <si>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</si>
  <si>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</si>
  <si>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</si>
  <si>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</si>
  <si>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</si>
  <si>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</si>
  <si>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</si>
  <si>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</si>
  <si>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</si>
  <si>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</si>
  <si>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</si>
  <si>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</si>
  <si>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</si>
  <si>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</si>
  <si>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</si>
  <si>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</si>
  <si>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</si>
  <si>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</si>
  <si>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</si>
  <si>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</si>
  <si>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</si>
  <si>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</si>
  <si>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</si>
  <si>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</si>
  <si>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</si>
  <si>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</si>
  <si>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</si>
  <si>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</si>
  <si>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</si>
  <si>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</si>
  <si>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</si>
  <si>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</si>
  <si>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</si>
  <si>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</si>
  <si>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</si>
  <si>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</si>
  <si>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</si>
  <si>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</si>
  <si>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</si>
  <si>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</si>
  <si>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</si>
  <si>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</si>
  <si>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</si>
  <si>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</si>
  <si>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</si>
  <si>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</si>
  <si>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</si>
  <si>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</si>
  <si>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</si>
  <si>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</si>
  <si>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</si>
  <si>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</si>
  <si>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</si>
  <si>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</si>
  <si>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</si>
  <si>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</si>
  <si>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</si>
  <si>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</si>
  <si>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</si>
  <si>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</si>
  <si>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</si>
  <si>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</si>
  <si>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</si>
  <si>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</si>
  <si>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</si>
  <si>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</si>
  <si>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</si>
  <si>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</si>
  <si>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</si>
  <si>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</si>
  <si>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</si>
  <si>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</si>
  <si>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</si>
  <si>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</si>
  <si>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</si>
  <si>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</si>
  <si>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</si>
  <si>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</si>
  <si>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</si>
  <si>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</si>
  <si>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</si>
  <si>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</si>
  <si>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</si>
  <si>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</si>
  <si>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</si>
  <si>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</si>
  <si>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</si>
  <si>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</si>
  <si>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</si>
  <si>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</si>
  <si>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</si>
  <si>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</si>
  <si>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</si>
  <si>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</si>
  <si>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</si>
  <si>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</si>
  <si>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</si>
  <si>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</si>
  <si>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</si>
  <si>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</si>
  <si>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</si>
  <si>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</si>
  <si>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</si>
  <si>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</si>
  <si>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</si>
  <si>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</si>
  <si>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</si>
  <si>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</si>
  <si>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</si>
  <si>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</si>
  <si>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</si>
  <si>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</si>
  <si>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</si>
  <si>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</si>
  <si>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</si>
  <si>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</si>
  <si>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</si>
  <si>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</si>
  <si>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</si>
  <si>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</si>
  <si>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</si>
  <si>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</si>
  <si>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</si>
  <si>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</si>
  <si>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</si>
  <si>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</si>
  <si>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</si>
  <si>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</si>
  <si>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</si>
  <si>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</si>
  <si>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</si>
  <si>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</si>
  <si>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</si>
  <si>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</si>
  <si>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</si>
  <si>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</si>
  <si>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</si>
  <si>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</si>
  <si>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</si>
  <si>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</si>
  <si>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</si>
  <si>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</si>
  <si>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</si>
  <si>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</si>
  <si>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</si>
  <si>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</si>
  <si>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</si>
  <si>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</si>
  <si>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</si>
  <si>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</si>
  <si>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</si>
  <si>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</si>
  <si>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</si>
  <si>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</si>
  <si>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</si>
  <si>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</si>
  <si>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</si>
  <si>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</si>
  <si>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</si>
  <si>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</si>
  <si>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</si>
  <si>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</si>
  <si>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</si>
  <si>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</si>
  <si>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</si>
  <si>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</si>
  <si>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</si>
  <si>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</si>
  <si>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</si>
  <si>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</si>
  <si>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</si>
  <si>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</si>
  <si>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</si>
  <si>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</si>
  <si>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</si>
  <si>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</si>
  <si>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</si>
  <si>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</si>
  <si>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</si>
  <si>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</si>
  <si>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</si>
  <si>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</si>
  <si>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</si>
  <si>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</si>
  <si>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</si>
  <si>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</si>
  <si>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</si>
  <si>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</si>
  <si>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</si>
  <si>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</si>
  <si>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</si>
  <si>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</si>
  <si>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</si>
  <si>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</si>
  <si>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</si>
  <si>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</si>
  <si>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</si>
  <si>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</si>
  <si>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</si>
  <si>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</si>
  <si>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</si>
  <si>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</si>
  <si>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</si>
  <si>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</si>
  <si>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</si>
  <si>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</si>
  <si>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</si>
  <si>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</si>
  <si>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</si>
  <si>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</si>
  <si>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</si>
  <si>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</si>
  <si>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phoneticPr fontId="5"/>
  </si>
  <si>
    <t>金融分野におけるサイバーセキュリティ対策向上</t>
    <phoneticPr fontId="5"/>
  </si>
  <si>
    <t>政策課サイバーセキュリティ対策企画調整室</t>
    <phoneticPr fontId="5"/>
  </si>
  <si>
    <t>鈴木　啓嗣</t>
    <phoneticPr fontId="5"/>
  </si>
  <si>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</si>
  <si>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t>
  </si>
  <si>
    <t>演習に参加した金融機関数</t>
    <phoneticPr fontId="5"/>
  </si>
  <si>
    <t>件数</t>
    <rPh sb="0" eb="2">
      <t>ケンスウ</t>
    </rPh>
    <phoneticPr fontId="5"/>
  </si>
  <si>
    <t>-</t>
    <phoneticPr fontId="5"/>
  </si>
  <si>
    <t>-</t>
    <phoneticPr fontId="5"/>
  </si>
  <si>
    <t>金融業界横断的なサイバーセキュリティ演習の実施件数</t>
    <phoneticPr fontId="5"/>
  </si>
  <si>
    <t>-</t>
    <phoneticPr fontId="5"/>
  </si>
  <si>
    <t>-</t>
    <phoneticPr fontId="5"/>
  </si>
  <si>
    <t>金融機関に求めるべきサイバーセキュリティ対策や各国の先進的取組み状況調査の実施件数</t>
    <phoneticPr fontId="5"/>
  </si>
  <si>
    <t>-</t>
    <phoneticPr fontId="5"/>
  </si>
  <si>
    <t>執行額／演習参加件数　　　　　　　　　　　　　　</t>
    <rPh sb="0" eb="2">
      <t>シッコウ</t>
    </rPh>
    <rPh sb="2" eb="3">
      <t>ガク</t>
    </rPh>
    <rPh sb="4" eb="6">
      <t>エンシュウ</t>
    </rPh>
    <rPh sb="6" eb="8">
      <t>サンカ</t>
    </rPh>
    <rPh sb="8" eb="10">
      <t>ケンスウ</t>
    </rPh>
    <phoneticPr fontId="5"/>
  </si>
  <si>
    <t>執行額／調査件数　</t>
    <rPh sb="0" eb="2">
      <t>シッコウ</t>
    </rPh>
    <rPh sb="2" eb="3">
      <t>ガク</t>
    </rPh>
    <rPh sb="4" eb="6">
      <t>チョウサ</t>
    </rPh>
    <rPh sb="6" eb="8">
      <t>ケンスウ</t>
    </rPh>
    <phoneticPr fontId="5"/>
  </si>
  <si>
    <t>百万円</t>
    <rPh sb="0" eb="3">
      <t>ヒャクマンエン</t>
    </rPh>
    <phoneticPr fontId="5"/>
  </si>
  <si>
    <t>　　百万円/件</t>
    <rPh sb="2" eb="5">
      <t>ヒャクマンエン</t>
    </rPh>
    <rPh sb="6" eb="7">
      <t>ケン</t>
    </rPh>
    <phoneticPr fontId="5"/>
  </si>
  <si>
    <t>6.5/1</t>
    <phoneticPr fontId="5"/>
  </si>
  <si>
    <t>5.3/1</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</si>
  <si>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</si>
  <si>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</si>
  <si>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</si>
  <si>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</si>
  <si>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委員手当</t>
    <rPh sb="0" eb="2">
      <t>イイン</t>
    </rPh>
    <rPh sb="2" eb="4">
      <t>テアテ</t>
    </rPh>
    <phoneticPr fontId="5"/>
  </si>
  <si>
    <t>-</t>
    <phoneticPr fontId="5"/>
  </si>
  <si>
    <t>-</t>
    <phoneticPr fontId="5"/>
  </si>
  <si>
    <t>新28-1</t>
    <rPh sb="0" eb="1">
      <t>シン</t>
    </rPh>
    <phoneticPr fontId="5"/>
  </si>
  <si>
    <t>金融政策推進業務庁費</t>
    <rPh sb="0" eb="2">
      <t>キンユウ</t>
    </rPh>
    <rPh sb="2" eb="4">
      <t>セイサク</t>
    </rPh>
    <rPh sb="4" eb="6">
      <t>スイシン</t>
    </rPh>
    <rPh sb="6" eb="9">
      <t>ギョウムチョウ</t>
    </rPh>
    <rPh sb="9" eb="10">
      <t>ヒ</t>
    </rPh>
    <phoneticPr fontId="5"/>
  </si>
  <si>
    <t>㈱NTTデータ経営研究所</t>
    <rPh sb="7" eb="9">
      <t>ケイエイ</t>
    </rPh>
    <rPh sb="9" eb="12">
      <t>ケンキュウジョ</t>
    </rPh>
    <phoneticPr fontId="5"/>
  </si>
  <si>
    <t>調査業務等に関する費用</t>
    <rPh sb="0" eb="2">
      <t>チョウサ</t>
    </rPh>
    <rPh sb="2" eb="4">
      <t>ギョウム</t>
    </rPh>
    <rPh sb="4" eb="5">
      <t>トウ</t>
    </rPh>
    <rPh sb="6" eb="7">
      <t>カン</t>
    </rPh>
    <rPh sb="9" eb="11">
      <t>ヒヨウ</t>
    </rPh>
    <phoneticPr fontId="5"/>
  </si>
  <si>
    <t>-</t>
    <phoneticPr fontId="5"/>
  </si>
  <si>
    <t>-</t>
    <phoneticPr fontId="5"/>
  </si>
  <si>
    <t>-</t>
    <phoneticPr fontId="5"/>
  </si>
  <si>
    <t>無</t>
  </si>
  <si>
    <t>入札を行う等、コストの削減を図っている。</t>
    <phoneticPr fontId="5"/>
  </si>
  <si>
    <t>‐</t>
  </si>
  <si>
    <t>真に必要なものに限定している。</t>
    <phoneticPr fontId="5"/>
  </si>
  <si>
    <t>金融業界横断的なサイバーセキュリティ演習については、参加金融機関に応分の負担を求めることにより、コスト削減を図っている。</t>
    <phoneticPr fontId="5"/>
  </si>
  <si>
    <t>当庁職員自らが演習の実施や海外における先進的な取組みを調査する場合と比較して、専門業者の専門知識やノウハウを活用した「委託・請負」が、より効果的かつ低コストで実施できるものと思料される。</t>
    <phoneticPr fontId="5"/>
  </si>
  <si>
    <t>・委託調査の成果物は、金融分野におけるサイバーセキュリティ対策強化に向けて活用することとしている。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phoneticPr fontId="5"/>
  </si>
  <si>
    <t>金融業界横断的なサイバーセキュリティ演習については、金融分野に特化した演習シナリオにすることや、演習実施形式を「自職場参加方式」にすること、演習後の分析・フィードバックにより重点を置くこと等、左記の事業で実施している演習とは異なる内容・形式で実施することとしている。</t>
    <phoneticPr fontId="5"/>
  </si>
  <si>
    <t>総務省</t>
  </si>
  <si>
    <t>サイバーセキュリティ戦略本部等経費</t>
    <phoneticPr fontId="5"/>
  </si>
  <si>
    <t>サイバー攻撃複合防御モデル・実践演習</t>
    <phoneticPr fontId="5"/>
  </si>
  <si>
    <t>○各経費に関する契約については、引き続き、競争性を確保し経費削減を図っていく。</t>
    <phoneticPr fontId="5"/>
  </si>
  <si>
    <t>-</t>
    <phoneticPr fontId="5"/>
  </si>
  <si>
    <t>平成26年11月に制定された「サイバーセキュリティ基本法」に規定されているなど、優先度の高い事業である。</t>
    <rPh sb="0" eb="2">
      <t>ヘイセイ</t>
    </rPh>
    <phoneticPr fontId="5"/>
  </si>
  <si>
    <t>当局も含めた金融業界横断的な事業であり、国費投入の必要性の高い事業である。</t>
    <phoneticPr fontId="5"/>
  </si>
  <si>
    <t>金融分野のサイバーセキュリティ対策向上を目的としており、国民や社会のニーズを反映している。</t>
    <phoneticPr fontId="5"/>
  </si>
  <si>
    <t>-</t>
    <phoneticPr fontId="5"/>
  </si>
  <si>
    <t>15/77</t>
    <phoneticPr fontId="5"/>
  </si>
  <si>
    <t>45/80</t>
    <phoneticPr fontId="5"/>
  </si>
  <si>
    <t>7.9/1</t>
    <phoneticPr fontId="5"/>
  </si>
  <si>
    <t>A.㈱NTTデータ経営研究所</t>
    <rPh sb="9" eb="11">
      <t>ケイエイ</t>
    </rPh>
    <rPh sb="11" eb="14">
      <t>ケンキュウジョ</t>
    </rPh>
    <phoneticPr fontId="5"/>
  </si>
  <si>
    <t>業務経費</t>
    <rPh sb="0" eb="2">
      <t>ギョウム</t>
    </rPh>
    <rPh sb="2" eb="4">
      <t>ケイヒ</t>
    </rPh>
    <phoneticPr fontId="5"/>
  </si>
  <si>
    <t>調査業務等に関する費用</t>
    <rPh sb="0" eb="2">
      <t>チョウサ</t>
    </rPh>
    <rPh sb="2" eb="4">
      <t>ギョウム</t>
    </rPh>
    <rPh sb="4" eb="5">
      <t>トウ</t>
    </rPh>
    <rPh sb="6" eb="7">
      <t>カン</t>
    </rPh>
    <rPh sb="9" eb="11">
      <t>ヒヨウ</t>
    </rPh>
    <phoneticPr fontId="5"/>
  </si>
  <si>
    <t>演習企画・運営業務等に関する費用</t>
    <rPh sb="0" eb="2">
      <t>エンシュウ</t>
    </rPh>
    <rPh sb="2" eb="4">
      <t>キカク</t>
    </rPh>
    <rPh sb="5" eb="7">
      <t>ウンエイ</t>
    </rPh>
    <rPh sb="7" eb="9">
      <t>ギョウム</t>
    </rPh>
    <rPh sb="9" eb="10">
      <t>トウ</t>
    </rPh>
    <rPh sb="11" eb="12">
      <t>カン</t>
    </rPh>
    <rPh sb="14" eb="16">
      <t>ヒヨウ</t>
    </rPh>
    <phoneticPr fontId="5"/>
  </si>
  <si>
    <t>演習企画・運営業務等に関する費用</t>
    <rPh sb="0" eb="2">
      <t>エンシュウ</t>
    </rPh>
    <rPh sb="2" eb="4">
      <t>キカク</t>
    </rPh>
    <rPh sb="5" eb="7">
      <t>ウンエイ</t>
    </rPh>
    <rPh sb="7" eb="10">
      <t>ギョウムナド</t>
    </rPh>
    <rPh sb="11" eb="12">
      <t>カン</t>
    </rPh>
    <rPh sb="14" eb="16">
      <t>ヒヨウ</t>
    </rPh>
    <phoneticPr fontId="5"/>
  </si>
  <si>
    <t>-</t>
    <phoneticPr fontId="5"/>
  </si>
  <si>
    <t>平成29年度金融業界横断的なサイバーセキュリティ演習への金融機関の参加件数を80件以上に引き上げる。</t>
    <rPh sb="0" eb="2">
      <t>ヘイセイ</t>
    </rPh>
    <rPh sb="4" eb="6">
      <t>ネンド</t>
    </rPh>
    <rPh sb="6" eb="9">
      <t>キンユウギョウ</t>
    </rPh>
    <rPh sb="9" eb="10">
      <t>カイ</t>
    </rPh>
    <rPh sb="10" eb="13">
      <t>オウダンテキ</t>
    </rPh>
    <rPh sb="24" eb="26">
      <t>エンシュウ</t>
    </rPh>
    <rPh sb="28" eb="30">
      <t>キンユウ</t>
    </rPh>
    <rPh sb="30" eb="32">
      <t>キカン</t>
    </rPh>
    <rPh sb="33" eb="35">
      <t>サンカ</t>
    </rPh>
    <rPh sb="35" eb="37">
      <t>ケンスウ</t>
    </rPh>
    <rPh sb="40" eb="41">
      <t>ケン</t>
    </rPh>
    <rPh sb="41" eb="43">
      <t>イジョウ</t>
    </rPh>
    <rPh sb="44" eb="45">
      <t>ヒ</t>
    </rPh>
    <rPh sb="46" eb="47">
      <t>ア</t>
    </rPh>
    <phoneticPr fontId="5"/>
  </si>
  <si>
    <t>金融業界横断的なサイバーセキュリティ演習については、参加金融機関に応分の負担を求めている（演習実施にかかる費用負担の割合は、金融庁55%程度、参加金融機関45%程度）。</t>
    <rPh sb="68" eb="70">
      <t>テイド</t>
    </rPh>
    <rPh sb="80" eb="82">
      <t>テイド</t>
    </rPh>
    <phoneticPr fontId="5"/>
  </si>
  <si>
    <t>※100万円未満</t>
    <rPh sb="4" eb="6">
      <t>マンエン</t>
    </rPh>
    <rPh sb="6" eb="8">
      <t>ミマン</t>
    </rPh>
    <phoneticPr fontId="5"/>
  </si>
  <si>
    <t>サイバーセキュリティに関する知見の向上を目的とした外部研修等に係る受講料</t>
    <rPh sb="11" eb="12">
      <t>カン</t>
    </rPh>
    <rPh sb="14" eb="16">
      <t>チケン</t>
    </rPh>
    <rPh sb="17" eb="19">
      <t>コウジョウ</t>
    </rPh>
    <rPh sb="20" eb="22">
      <t>モクテキ</t>
    </rPh>
    <rPh sb="25" eb="27">
      <t>ガイブ</t>
    </rPh>
    <rPh sb="27" eb="29">
      <t>ケンシュウ</t>
    </rPh>
    <rPh sb="29" eb="30">
      <t>トウ</t>
    </rPh>
    <rPh sb="31" eb="32">
      <t>カカ</t>
    </rPh>
    <rPh sb="33" eb="36">
      <t>ジュコウリョウ</t>
    </rPh>
    <phoneticPr fontId="5"/>
  </si>
  <si>
    <t>有</t>
  </si>
  <si>
    <t>・平成28年度に実施した委託調査については、一般競争入札により委託業者を選定した。（複数者参加）
・平成28年度に実施した金融業界横断的なサイバーセキュリティ演習については、企画競争入札により委託業者を選定した。（複数者参加）
・競争性の無い随意契約（少額）となったものについては、他に同役務の提供を行っているものはいないため、競争性の余地がないものである。</t>
    <rPh sb="22" eb="24">
      <t>イッパン</t>
    </rPh>
    <rPh sb="24" eb="26">
      <t>キョウソウ</t>
    </rPh>
    <rPh sb="31" eb="33">
      <t>イタク</t>
    </rPh>
    <rPh sb="33" eb="35">
      <t>ギョウシャ</t>
    </rPh>
    <rPh sb="36" eb="38">
      <t>センテイ</t>
    </rPh>
    <rPh sb="42" eb="44">
      <t>フクスウ</t>
    </rPh>
    <rPh sb="44" eb="45">
      <t>シャ</t>
    </rPh>
    <rPh sb="45" eb="47">
      <t>サンカ</t>
    </rPh>
    <rPh sb="91" eb="93">
      <t>ニュウサツ</t>
    </rPh>
    <rPh sb="115" eb="118">
      <t>キョウソウセイ</t>
    </rPh>
    <rPh sb="119" eb="120">
      <t>ナ</t>
    </rPh>
    <rPh sb="121" eb="123">
      <t>ズイイ</t>
    </rPh>
    <rPh sb="123" eb="125">
      <t>ケイヤク</t>
    </rPh>
    <rPh sb="126" eb="128">
      <t>ショウガク</t>
    </rPh>
    <rPh sb="141" eb="142">
      <t>ホカ</t>
    </rPh>
    <rPh sb="143" eb="144">
      <t>ドウ</t>
    </rPh>
    <rPh sb="144" eb="146">
      <t>エキム</t>
    </rPh>
    <rPh sb="147" eb="149">
      <t>テイキョウ</t>
    </rPh>
    <rPh sb="150" eb="151">
      <t>オコナ</t>
    </rPh>
    <rPh sb="164" eb="167">
      <t>キョウソウセイ</t>
    </rPh>
    <rPh sb="168" eb="170">
      <t>ヨチ</t>
    </rPh>
    <phoneticPr fontId="5"/>
  </si>
  <si>
    <t>B.NECマネジメントパートナー(株)</t>
    <phoneticPr fontId="5"/>
  </si>
  <si>
    <t>○金融機関へのサイバー攻撃が金融システムの安定に影響を及ぼしかねない状況となっていることに鑑み、金融分野におけるサイバーセキュリティ対策向上に官民一体となって取り組むことにより、金融システム全体の強靭性を向上させること。</t>
    <phoneticPr fontId="5"/>
  </si>
  <si>
    <t>○サイバー攻撃を受けた際の金融機関内及び官民の連携体制や金融業界内のサイバー攻撃への対応態勢の確認等を目的に、「金融業界横断的なサイバーセキュリティ演習」を実施。
○海外における先進的事例を調査することを通じて、国内金融機関のサイバーセキュリティ対策の向上に資することを目的に、「金融機関のサイバーセキュリティ対策における経営陣・CISO等に期待される役割・責任」に関する委託調査等を実施。</t>
    <rPh sb="47" eb="49">
      <t>カクニン</t>
    </rPh>
    <rPh sb="49" eb="50">
      <t>ナド</t>
    </rPh>
    <rPh sb="93" eb="95">
      <t>ジレイ</t>
    </rPh>
    <rPh sb="96" eb="98">
      <t>チョウサ</t>
    </rPh>
    <rPh sb="103" eb="104">
      <t>ツウ</t>
    </rPh>
    <rPh sb="107" eb="109">
      <t>コクナイ</t>
    </rPh>
    <rPh sb="109" eb="111">
      <t>キンユウ</t>
    </rPh>
    <rPh sb="111" eb="113">
      <t>キカン</t>
    </rPh>
    <rPh sb="124" eb="126">
      <t>タイサク</t>
    </rPh>
    <rPh sb="127" eb="129">
      <t>コウジョウ</t>
    </rPh>
    <rPh sb="130" eb="131">
      <t>シ</t>
    </rPh>
    <rPh sb="136" eb="138">
      <t>モクテキ</t>
    </rPh>
    <rPh sb="141" eb="143">
      <t>キンユウ</t>
    </rPh>
    <rPh sb="143" eb="145">
      <t>キカン</t>
    </rPh>
    <rPh sb="156" eb="158">
      <t>タイサク</t>
    </rPh>
    <rPh sb="162" eb="164">
      <t>ケイエイ</t>
    </rPh>
    <rPh sb="164" eb="165">
      <t>ジン</t>
    </rPh>
    <rPh sb="170" eb="171">
      <t>トウ</t>
    </rPh>
    <rPh sb="172" eb="174">
      <t>キタイ</t>
    </rPh>
    <rPh sb="177" eb="179">
      <t>ヤクワリ</t>
    </rPh>
    <rPh sb="180" eb="182">
      <t>セキニン</t>
    </rPh>
    <phoneticPr fontId="5"/>
  </si>
  <si>
    <t>NECマネジメントパートナー(株)</t>
    <phoneticPr fontId="5"/>
  </si>
  <si>
    <t>演習の委託費用の不用理由としては、入札の落札価格が、当初の想定より低価格であったため。</t>
    <rPh sb="0" eb="2">
      <t>エンシュウ</t>
    </rPh>
    <rPh sb="3" eb="5">
      <t>イタク</t>
    </rPh>
    <rPh sb="5" eb="7">
      <t>ヒヨウ</t>
    </rPh>
    <rPh sb="8" eb="10">
      <t>フヨウ</t>
    </rPh>
    <rPh sb="10" eb="12">
      <t>リユウ</t>
    </rPh>
    <rPh sb="17" eb="19">
      <t>ニュウサツ</t>
    </rPh>
    <rPh sb="20" eb="22">
      <t>ラクサツ</t>
    </rPh>
    <rPh sb="22" eb="24">
      <t>カカク</t>
    </rPh>
    <rPh sb="26" eb="28">
      <t>トウショ</t>
    </rPh>
    <rPh sb="29" eb="31">
      <t>ソウテイ</t>
    </rPh>
    <rPh sb="33" eb="36">
      <t>テイカカク</t>
    </rPh>
    <phoneticPr fontId="5"/>
  </si>
  <si>
    <t>担当課の集計結果</t>
    <rPh sb="0" eb="2">
      <t>タントウ</t>
    </rPh>
    <rPh sb="2" eb="3">
      <t>カ</t>
    </rPh>
    <rPh sb="4" eb="6">
      <t>シュウケイ</t>
    </rPh>
    <rPh sb="6" eb="8">
      <t>ケッカ</t>
    </rPh>
    <phoneticPr fontId="5"/>
  </si>
  <si>
    <t>-</t>
    <phoneticPr fontId="5"/>
  </si>
  <si>
    <t>「金融分野におけるサイバーセキュリティ強化に向けた取組方針」（平成27年7月2日公表）
未来投資戦略2017（平成29年6月9日閣議決定）
経済財政運営と改革の基本方針2017（平成29年6月9日閣議決定）</t>
    <rPh sb="44" eb="46">
      <t>ミライ</t>
    </rPh>
    <rPh sb="46" eb="48">
      <t>トウシ</t>
    </rPh>
    <rPh sb="48" eb="50">
      <t>センリャク</t>
    </rPh>
    <phoneticPr fontId="5"/>
  </si>
  <si>
    <t>-</t>
    <phoneticPr fontId="5"/>
  </si>
  <si>
    <t>（外部有識者点検対象外）</t>
    <phoneticPr fontId="5"/>
  </si>
  <si>
    <t>○本経費については、効率的な予算執行の観点から、競争性の確保・経費削減に努めることとするが、喫緊の課題である金融機関全体のサイバーセキュリティの確保のため、より多くの金融機関に演習機会を与える必要があることなどから、30年度においては、前年度比14百万円の増額要求を行う。</t>
    <rPh sb="31" eb="33">
      <t>ケイヒ</t>
    </rPh>
    <rPh sb="72" eb="74">
      <t>カクホ</t>
    </rPh>
    <phoneticPr fontId="5"/>
  </si>
  <si>
    <t>○本経費は、金融業界全体のサイバーセキュリティ確保に向け、演習等を通じた金融機関のサイバー攻撃への対応能力の向上及び先進的なサイバーセキュリティ対策の取組等の把握のために必要と認められる。
○ただし、効率的な予算執行の観点から、引き続き一般競争入札を実施するなど、競争性の確保・経費削減に努めていく必要がある。</t>
    <rPh sb="45" eb="47">
      <t>コウゲキ</t>
    </rPh>
    <rPh sb="139" eb="141">
      <t>ケイヒ</t>
    </rPh>
    <phoneticPr fontId="5"/>
  </si>
  <si>
    <t>○金融業界横断的なサイバーセキュリティ演習については、金融業界全体のセキュリティレベルの底上げを図ることを目的に継続的に実施するため、30年度も演習を実施するための予算を確保する必要がある。事業の効率性・有効性の観点から適切に実施することとする。
○委託調査等経費については、調査の目的に即した所要の成果が得られたところであるが、サイバー攻撃の手口は日進月歩であり、これに対する対策も日々進化している。したがって、金融機関に求めるべき対策や各国における先進的な取組みも日々進化しており、継続的に把握することが重要である。そのため、30年度も委託調査等を実施するための予算を確保する必要がある。</t>
    <phoneticPr fontId="5"/>
  </si>
  <si>
    <t xml:space="preserve">金融業界全体のサイバーセキュリティの確保は喫緊の課題であり、演習等を通じて金融機関のサイバー攻撃への対応能力の向上を図っていく必要がある。その際には、中小金融機関のサイバーセキュリティ対策を向上させることにより、金融業界全体のサイバー攻撃への対応能力の底上げを図っていくことが重要なポイントであると考えられることから、中小金融機関を中心に、.より多くの金融機関に演習機会を与えるため、演習の実施に係る経費を増額要求していることが増加の主な理由。
（参考）
30年度要求のうち「新しい日本のための優先課題推進枠」：79百万円
</t>
    <rPh sb="117" eb="119">
      <t>コウゲキ</t>
    </rPh>
    <rPh sb="159" eb="161">
      <t>チュウショウ</t>
    </rPh>
    <rPh sb="161" eb="163">
      <t>キンユウ</t>
    </rPh>
    <rPh sb="163" eb="165">
      <t>キカン</t>
    </rPh>
    <rPh sb="166" eb="168">
      <t>チュウシン</t>
    </rPh>
    <rPh sb="173" eb="174">
      <t>オオ</t>
    </rPh>
    <rPh sb="176" eb="178">
      <t>キンユウ</t>
    </rPh>
    <rPh sb="178" eb="180">
      <t>キカン</t>
    </rPh>
    <rPh sb="181" eb="183">
      <t>エンシュウ</t>
    </rPh>
    <rPh sb="183" eb="185">
      <t>キカイ</t>
    </rPh>
    <rPh sb="186" eb="187">
      <t>アタ</t>
    </rPh>
    <rPh sb="192" eb="194">
      <t>エンシュウ</t>
    </rPh>
    <rPh sb="195" eb="197">
      <t>ジッシ</t>
    </rPh>
    <rPh sb="198" eb="199">
      <t>カカ</t>
    </rPh>
    <rPh sb="200" eb="202">
      <t>ケイヒ</t>
    </rPh>
    <rPh sb="203" eb="205">
      <t>ゾウガク</t>
    </rPh>
    <rPh sb="205" eb="207">
      <t>ヨウキュウ</t>
    </rPh>
    <rPh sb="214" eb="216">
      <t>ゾウカ</t>
    </rPh>
    <rPh sb="217" eb="218">
      <t>オモ</t>
    </rPh>
    <rPh sb="219" eb="221">
      <t>リユウ</t>
    </rPh>
    <phoneticPr fontId="5"/>
  </si>
  <si>
    <t>金融業界横断的なサイバーセキュリティ演習の参加金融機関数</t>
    <phoneticPr fontId="5"/>
  </si>
  <si>
    <t>80社</t>
    <rPh sb="2" eb="3">
      <t>シャ</t>
    </rPh>
    <phoneticPr fontId="5"/>
  </si>
  <si>
    <t>29年度</t>
    <rPh sb="2" eb="4">
      <t>ネンド</t>
    </rPh>
    <phoneticPr fontId="5"/>
  </si>
  <si>
    <t>-</t>
    <phoneticPr fontId="5"/>
  </si>
  <si>
    <t>横断的施策－１　IT技術の進展等の環境変化を踏まえた戦略的な対応</t>
    <rPh sb="0" eb="3">
      <t>オウダンテキ</t>
    </rPh>
    <rPh sb="3" eb="5">
      <t>セサク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</si>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</sst>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103188</xdr:colOff>
      <xdr:row>740</xdr:row>
      <xdr:rowOff>171450</xdr:rowOff>
    </xdr:from>
    <xdr:to>
      <xdr:col>38</xdr:col>
      <xdr:colOff>81643</xdr:colOff>
      <xdr:row>752</xdr:row>
      <xdr:rowOff>185045</xdr:rowOff>
    </xdr:to>
    <xdr:grpSp>
      <xdr:nvGrpSpPr>
        <xdr:cNvPr id="12" name="グループ化 11"/>
        <xdr:cNvGrpSpPr/>
      </xdr:nvGrpSpPr>
      <xdr:grpSpPr>
        <a:xfrm>
          <a:off x="1574636" y="34947553"/>
          <a:ext cx="5496386" cy="4261526"/>
          <a:chOff x="2536648" y="33363273"/>
          <a:chExt cx="6096441" cy="4284108"/>
        </a:xfrm>
      </xdr:grpSpPr>
      <xdr:sp macro="" textlink="">
        <xdr:nvSpPr>
          <xdr:cNvPr id="13" name="テキスト ボックス 12"/>
          <xdr:cNvSpPr txBox="1"/>
        </xdr:nvSpPr>
        <xdr:spPr>
          <a:xfrm>
            <a:off x="3973216" y="33363273"/>
            <a:ext cx="2884784" cy="80492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２５．９百万円</a:t>
            </a:r>
          </a:p>
        </xdr:txBody>
      </xdr:sp>
      <xdr:sp macro="" textlink="">
        <xdr:nvSpPr>
          <xdr:cNvPr id="14" name="Line 21"/>
          <xdr:cNvSpPr>
            <a:spLocks noChangeShapeType="1"/>
          </xdr:cNvSpPr>
        </xdr:nvSpPr>
        <xdr:spPr bwMode="auto">
          <a:xfrm flipH="1">
            <a:off x="3800957" y="34990318"/>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15" name="Rectangle 3"/>
          <xdr:cNvSpPr>
            <a:spLocks noChangeArrowheads="1"/>
          </xdr:cNvSpPr>
        </xdr:nvSpPr>
        <xdr:spPr bwMode="auto">
          <a:xfrm>
            <a:off x="2536648" y="35827472"/>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㈱ＮＴＴデータ経営研究所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２０．１百万円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16" name="大かっこ 15"/>
          <xdr:cNvSpPr/>
        </xdr:nvSpPr>
        <xdr:spPr>
          <a:xfrm>
            <a:off x="2553797" y="36656512"/>
            <a:ext cx="4174830" cy="990869"/>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en-US" altLang="ja-JP" sz="1100">
              <a:latin typeface="+mj-ea"/>
              <a:ea typeface="+mj-ea"/>
            </a:endParaRPr>
          </a:p>
          <a:p>
            <a:pPr algn="l">
              <a:lnSpc>
                <a:spcPts val="1300"/>
              </a:lnSpc>
            </a:pPr>
            <a:r>
              <a:rPr kumimoji="1" lang="ja-JP" altLang="en-US" sz="1100">
                <a:latin typeface="+mj-ea"/>
                <a:ea typeface="+mj-ea"/>
              </a:rPr>
              <a:t>・「金融機関のサイバーセキュリティ対策における経営陣・</a:t>
            </a:r>
            <a:r>
              <a:rPr kumimoji="1" lang="en-US" altLang="ja-JP" sz="1100">
                <a:latin typeface="+mj-ea"/>
                <a:ea typeface="+mj-ea"/>
              </a:rPr>
              <a:t>CISO</a:t>
            </a:r>
            <a:r>
              <a:rPr kumimoji="1" lang="ja-JP" altLang="en-US" sz="1100">
                <a:latin typeface="+mj-ea"/>
                <a:ea typeface="+mj-ea"/>
              </a:rPr>
              <a:t>等に期待される役割・責任」に関する調査研究委託業務</a:t>
            </a:r>
            <a:endParaRPr kumimoji="1" lang="ja-JP" altLang="en-US" sz="1100"/>
          </a:p>
        </xdr:txBody>
      </xdr:sp>
      <xdr:sp macro="" textlink="">
        <xdr:nvSpPr>
          <xdr:cNvPr id="17" name="大かっこ 16"/>
          <xdr:cNvSpPr/>
        </xdr:nvSpPr>
        <xdr:spPr>
          <a:xfrm>
            <a:off x="6947250" y="33494382"/>
            <a:ext cx="1685839" cy="1270469"/>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４．３百万円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18" name="テキスト ボックス 17"/>
          <xdr:cNvSpPr txBox="1"/>
        </xdr:nvSpPr>
        <xdr:spPr>
          <a:xfrm>
            <a:off x="3485163" y="35359521"/>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一般競争契約（総合評価）</a:t>
            </a:r>
            <a:endParaRPr kumimoji="1" lang="en-US" altLang="ja-JP" sz="1100"/>
          </a:p>
          <a:p>
            <a:pPr algn="ctr"/>
            <a:r>
              <a:rPr kumimoji="1" lang="ja-JP" altLang="en-US" sz="1100"/>
              <a:t>随意契約（企画競争）等</a:t>
            </a:r>
            <a:r>
              <a:rPr kumimoji="1" lang="en-US" altLang="ja-JP" sz="1100"/>
              <a:t>】</a:t>
            </a:r>
            <a:endParaRPr kumimoji="1" lang="ja-JP" altLang="en-US" sz="1100"/>
          </a:p>
        </xdr:txBody>
      </xdr:sp>
    </xdr:grpSp>
    <xdr:clientData/>
  </xdr:twoCellAnchor>
  <xdr:twoCellAnchor>
    <xdr:from>
      <xdr:col>37</xdr:col>
      <xdr:colOff>190501</xdr:colOff>
      <xdr:row>745</xdr:row>
      <xdr:rowOff>13607</xdr:rowOff>
    </xdr:from>
    <xdr:to>
      <xdr:col>37</xdr:col>
      <xdr:colOff>195828</xdr:colOff>
      <xdr:row>747</xdr:row>
      <xdr:rowOff>143247</xdr:rowOff>
    </xdr:to>
    <xdr:sp macro="" textlink="">
      <xdr:nvSpPr>
        <xdr:cNvPr id="19" name="Line 21"/>
        <xdr:cNvSpPr>
          <a:spLocks noChangeShapeType="1"/>
        </xdr:cNvSpPr>
      </xdr:nvSpPr>
      <xdr:spPr bwMode="auto">
        <a:xfrm flipH="1">
          <a:off x="7742465" y="43610893"/>
          <a:ext cx="5327" cy="837211"/>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22</xdr:col>
      <xdr:colOff>195152</xdr:colOff>
      <xdr:row>742</xdr:row>
      <xdr:rowOff>264088</xdr:rowOff>
    </xdr:from>
    <xdr:to>
      <xdr:col>23</xdr:col>
      <xdr:colOff>0</xdr:colOff>
      <xdr:row>745</xdr:row>
      <xdr:rowOff>40821</xdr:rowOff>
    </xdr:to>
    <xdr:cxnSp macro="">
      <xdr:nvCxnSpPr>
        <xdr:cNvPr id="10" name="直線コネクタ 9"/>
        <xdr:cNvCxnSpPr/>
      </xdr:nvCxnSpPr>
      <xdr:spPr>
        <a:xfrm>
          <a:off x="4685509" y="42800017"/>
          <a:ext cx="8955" cy="8380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149265</xdr:colOff>
      <xdr:row>745</xdr:row>
      <xdr:rowOff>13607</xdr:rowOff>
    </xdr:from>
    <xdr:to>
      <xdr:col>37</xdr:col>
      <xdr:colOff>195828</xdr:colOff>
      <xdr:row>745</xdr:row>
      <xdr:rowOff>20039</xdr:rowOff>
    </xdr:to>
    <xdr:cxnSp macro="">
      <xdr:nvCxnSpPr>
        <xdr:cNvPr id="20" name="直線コネクタ 19"/>
        <xdr:cNvCxnSpPr>
          <a:stCxn id="14" idx="0"/>
          <a:endCxn id="19" idx="0"/>
        </xdr:cNvCxnSpPr>
      </xdr:nvCxnSpPr>
      <xdr:spPr>
        <a:xfrm flipV="1">
          <a:off x="3006765" y="43610893"/>
          <a:ext cx="4741027" cy="6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136072</xdr:colOff>
      <xdr:row>747</xdr:row>
      <xdr:rowOff>149679</xdr:rowOff>
    </xdr:from>
    <xdr:to>
      <xdr:col>45</xdr:col>
      <xdr:colOff>14177</xdr:colOff>
      <xdr:row>749</xdr:row>
      <xdr:rowOff>80662</xdr:rowOff>
    </xdr:to>
    <xdr:sp macro="" textlink="">
      <xdr:nvSpPr>
        <xdr:cNvPr id="30" name="Rectangle 3"/>
        <xdr:cNvSpPr>
          <a:spLocks noChangeArrowheads="1"/>
        </xdr:cNvSpPr>
      </xdr:nvSpPr>
      <xdr:spPr bwMode="auto">
        <a:xfrm>
          <a:off x="6463393" y="44454536"/>
          <a:ext cx="2735605" cy="6385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NEC</a:t>
          </a:r>
          <a:r>
            <a:rPr lang="ja-JP" altLang="en-US" sz="1100" b="0" i="0" u="none" strike="noStrike" baseline="0">
              <a:solidFill>
                <a:sysClr val="windowText" lastClr="000000"/>
              </a:solidFill>
              <a:latin typeface="ＭＳ Ｐゴシック"/>
              <a:ea typeface="ＭＳ Ｐゴシック"/>
            </a:rPr>
            <a:t>マネジメントパートナー</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０．９百万円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13607</xdr:colOff>
      <xdr:row>745</xdr:row>
      <xdr:rowOff>340178</xdr:rowOff>
    </xdr:from>
    <xdr:to>
      <xdr:col>49</xdr:col>
      <xdr:colOff>418882</xdr:colOff>
      <xdr:row>747</xdr:row>
      <xdr:rowOff>97129</xdr:rowOff>
    </xdr:to>
    <xdr:sp macro="" textlink="">
      <xdr:nvSpPr>
        <xdr:cNvPr id="36" name="テキスト ボックス 35"/>
        <xdr:cNvSpPr txBox="1"/>
      </xdr:nvSpPr>
      <xdr:spPr>
        <a:xfrm>
          <a:off x="7565571" y="43937464"/>
          <a:ext cx="2854561" cy="464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108857</xdr:colOff>
      <xdr:row>749</xdr:row>
      <xdr:rowOff>272143</xdr:rowOff>
    </xdr:from>
    <xdr:to>
      <xdr:col>49</xdr:col>
      <xdr:colOff>409231</xdr:colOff>
      <xdr:row>752</xdr:row>
      <xdr:rowOff>195853</xdr:rowOff>
    </xdr:to>
    <xdr:sp macro="" textlink="">
      <xdr:nvSpPr>
        <xdr:cNvPr id="38" name="大かっこ 37"/>
        <xdr:cNvSpPr/>
      </xdr:nvSpPr>
      <xdr:spPr>
        <a:xfrm>
          <a:off x="6232071" y="45284572"/>
          <a:ext cx="4178410" cy="985067"/>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45" zoomScaleNormal="75" zoomScaleSheetLayoutView="145" zoomScalePageLayoutView="85" workbookViewId="0">
      <selection activeCell="A871" sqref="A871:XFD11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19</v>
      </c>
      <c r="AT2" s="173"/>
      <c r="AU2" s="173"/>
      <c r="AV2" s="43" t="str">
        <f>IF(AW2="", "", "-")</f>
        <v/>
      </c>
      <c r="AW2" s="372"/>
      <c r="AX2" s="372"/>
    </row>
    <row r="3" spans="1:50" ht="21" customHeight="1" thickBot="1" x14ac:dyDescent="0.25">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462</v>
      </c>
      <c r="AK3" s="480"/>
      <c r="AL3" s="480"/>
      <c r="AM3" s="480"/>
      <c r="AN3" s="480"/>
      <c r="AO3" s="480"/>
      <c r="AP3" s="480"/>
      <c r="AQ3" s="480"/>
      <c r="AR3" s="480"/>
      <c r="AS3" s="480"/>
      <c r="AT3" s="480"/>
      <c r="AU3" s="480"/>
      <c r="AV3" s="480"/>
      <c r="AW3" s="480"/>
      <c r="AX3" s="24" t="s">
        <v>65</v>
      </c>
    </row>
    <row r="4" spans="1:50" ht="24.75" customHeight="1" x14ac:dyDescent="0.2">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2">
      <c r="A5" s="681" t="s">
        <v>67</v>
      </c>
      <c r="B5" s="682"/>
      <c r="C5" s="682"/>
      <c r="D5" s="682"/>
      <c r="E5" s="682"/>
      <c r="F5" s="683"/>
      <c r="G5" s="512" t="s">
        <v>73</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465</v>
      </c>
      <c r="AF5" s="690"/>
      <c r="AG5" s="690"/>
      <c r="AH5" s="690"/>
      <c r="AI5" s="690"/>
      <c r="AJ5" s="690"/>
      <c r="AK5" s="690"/>
      <c r="AL5" s="690"/>
      <c r="AM5" s="690"/>
      <c r="AN5" s="690"/>
      <c r="AO5" s="690"/>
      <c r="AP5" s="691"/>
      <c r="AQ5" s="692" t="s">
        <v>466</v>
      </c>
      <c r="AR5" s="693"/>
      <c r="AS5" s="693"/>
      <c r="AT5" s="693"/>
      <c r="AU5" s="693"/>
      <c r="AV5" s="693"/>
      <c r="AW5" s="693"/>
      <c r="AX5" s="694"/>
    </row>
    <row r="6" spans="1:50" ht="22" customHeight="1" x14ac:dyDescent="0.2">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80.5" customHeight="1" x14ac:dyDescent="0.2">
      <c r="A7" s="799" t="s">
        <v>23</v>
      </c>
      <c r="B7" s="800"/>
      <c r="C7" s="800"/>
      <c r="D7" s="800"/>
      <c r="E7" s="800"/>
      <c r="F7" s="801"/>
      <c r="G7" s="802" t="s">
        <v>467</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537</v>
      </c>
      <c r="AF7" s="361"/>
      <c r="AG7" s="361"/>
      <c r="AH7" s="361"/>
      <c r="AI7" s="361"/>
      <c r="AJ7" s="361"/>
      <c r="AK7" s="361"/>
      <c r="AL7" s="361"/>
      <c r="AM7" s="361"/>
      <c r="AN7" s="361"/>
      <c r="AO7" s="361"/>
      <c r="AP7" s="361"/>
      <c r="AQ7" s="361"/>
      <c r="AR7" s="361"/>
      <c r="AS7" s="361"/>
      <c r="AT7" s="361"/>
      <c r="AU7" s="361"/>
      <c r="AV7" s="361"/>
      <c r="AW7" s="361"/>
      <c r="AX7" s="362"/>
    </row>
    <row r="8" spans="1:50" ht="28.5" customHeight="1" x14ac:dyDescent="0.2">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57.5" customHeight="1" x14ac:dyDescent="0.2">
      <c r="A9" s="91" t="s">
        <v>24</v>
      </c>
      <c r="B9" s="92"/>
      <c r="C9" s="92"/>
      <c r="D9" s="92"/>
      <c r="E9" s="92"/>
      <c r="F9" s="92"/>
      <c r="G9" s="534" t="s">
        <v>531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7" customHeight="1" x14ac:dyDescent="0.2">
      <c r="A10" s="712" t="s">
        <v>30</v>
      </c>
      <c r="B10" s="713"/>
      <c r="C10" s="713"/>
      <c r="D10" s="713"/>
      <c r="E10" s="713"/>
      <c r="F10" s="713"/>
      <c r="G10" s="648" t="s">
        <v>532</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26.5" customHeight="1" x14ac:dyDescent="0.2">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2">
      <c r="A13" s="88"/>
      <c r="B13" s="89"/>
      <c r="C13" s="89"/>
      <c r="D13" s="89"/>
      <c r="E13" s="89"/>
      <c r="F13" s="90"/>
      <c r="G13" s="715" t="s">
        <v>7</v>
      </c>
      <c r="H13" s="716"/>
      <c r="I13" s="613" t="s">
        <v>8</v>
      </c>
      <c r="J13" s="614"/>
      <c r="K13" s="614"/>
      <c r="L13" s="614"/>
      <c r="M13" s="614"/>
      <c r="N13" s="614"/>
      <c r="O13" s="615"/>
      <c r="P13" s="168" t="s">
        <v>484</v>
      </c>
      <c r="Q13" s="169"/>
      <c r="R13" s="169"/>
      <c r="S13" s="169"/>
      <c r="T13" s="169"/>
      <c r="U13" s="169"/>
      <c r="V13" s="170"/>
      <c r="W13" s="168" t="s">
        <v>484</v>
      </c>
      <c r="X13" s="169"/>
      <c r="Y13" s="169"/>
      <c r="Z13" s="169"/>
      <c r="AA13" s="169"/>
      <c r="AB13" s="169"/>
      <c r="AC13" s="170"/>
      <c r="AD13" s="168">
        <v>45</v>
      </c>
      <c r="AE13" s="169"/>
      <c r="AF13" s="169"/>
      <c r="AG13" s="169"/>
      <c r="AH13" s="169"/>
      <c r="AI13" s="169"/>
      <c r="AJ13" s="170"/>
      <c r="AK13" s="168">
        <v>65</v>
      </c>
      <c r="AL13" s="169"/>
      <c r="AM13" s="169"/>
      <c r="AN13" s="169"/>
      <c r="AO13" s="169"/>
      <c r="AP13" s="169"/>
      <c r="AQ13" s="170"/>
      <c r="AR13" s="165">
        <v>79</v>
      </c>
      <c r="AS13" s="166"/>
      <c r="AT13" s="166"/>
      <c r="AU13" s="166"/>
      <c r="AV13" s="166"/>
      <c r="AW13" s="166"/>
      <c r="AX13" s="369"/>
    </row>
    <row r="14" spans="1:50" ht="21" customHeight="1" x14ac:dyDescent="0.2">
      <c r="A14" s="88"/>
      <c r="B14" s="89"/>
      <c r="C14" s="89"/>
      <c r="D14" s="89"/>
      <c r="E14" s="89"/>
      <c r="F14" s="90"/>
      <c r="G14" s="717"/>
      <c r="H14" s="718"/>
      <c r="I14" s="537" t="s">
        <v>9</v>
      </c>
      <c r="J14" s="604"/>
      <c r="K14" s="604"/>
      <c r="L14" s="604"/>
      <c r="M14" s="604"/>
      <c r="N14" s="604"/>
      <c r="O14" s="605"/>
      <c r="P14" s="168" t="s">
        <v>484</v>
      </c>
      <c r="Q14" s="169"/>
      <c r="R14" s="169"/>
      <c r="S14" s="169"/>
      <c r="T14" s="169"/>
      <c r="U14" s="169"/>
      <c r="V14" s="170"/>
      <c r="W14" s="168">
        <v>13</v>
      </c>
      <c r="X14" s="169"/>
      <c r="Y14" s="169"/>
      <c r="Z14" s="169"/>
      <c r="AA14" s="169"/>
      <c r="AB14" s="169"/>
      <c r="AC14" s="170"/>
      <c r="AD14" s="168">
        <v>-10</v>
      </c>
      <c r="AE14" s="169"/>
      <c r="AF14" s="169"/>
      <c r="AG14" s="169"/>
      <c r="AH14" s="169"/>
      <c r="AI14" s="169"/>
      <c r="AJ14" s="170"/>
      <c r="AK14" s="168" t="s">
        <v>538</v>
      </c>
      <c r="AL14" s="169"/>
      <c r="AM14" s="169"/>
      <c r="AN14" s="169"/>
      <c r="AO14" s="169"/>
      <c r="AP14" s="169"/>
      <c r="AQ14" s="170"/>
      <c r="AR14" s="640"/>
      <c r="AS14" s="640"/>
      <c r="AT14" s="640"/>
      <c r="AU14" s="640"/>
      <c r="AV14" s="640"/>
      <c r="AW14" s="640"/>
      <c r="AX14" s="641"/>
    </row>
    <row r="15" spans="1:50" ht="21" customHeight="1" x14ac:dyDescent="0.2">
      <c r="A15" s="88"/>
      <c r="B15" s="89"/>
      <c r="C15" s="89"/>
      <c r="D15" s="89"/>
      <c r="E15" s="89"/>
      <c r="F15" s="90"/>
      <c r="G15" s="717"/>
      <c r="H15" s="718"/>
      <c r="I15" s="537" t="s">
        <v>51</v>
      </c>
      <c r="J15" s="538"/>
      <c r="K15" s="538"/>
      <c r="L15" s="538"/>
      <c r="M15" s="538"/>
      <c r="N15" s="538"/>
      <c r="O15" s="539"/>
      <c r="P15" s="168" t="s">
        <v>484</v>
      </c>
      <c r="Q15" s="169"/>
      <c r="R15" s="169"/>
      <c r="S15" s="169"/>
      <c r="T15" s="169"/>
      <c r="U15" s="169"/>
      <c r="V15" s="170"/>
      <c r="W15" s="168" t="s">
        <v>484</v>
      </c>
      <c r="X15" s="169"/>
      <c r="Y15" s="169"/>
      <c r="Z15" s="169"/>
      <c r="AA15" s="169"/>
      <c r="AB15" s="169"/>
      <c r="AC15" s="170"/>
      <c r="AD15" s="168" t="s">
        <v>484</v>
      </c>
      <c r="AE15" s="169"/>
      <c r="AF15" s="169"/>
      <c r="AG15" s="169"/>
      <c r="AH15" s="169"/>
      <c r="AI15" s="169"/>
      <c r="AJ15" s="170"/>
      <c r="AK15" s="168" t="s">
        <v>484</v>
      </c>
      <c r="AL15" s="169"/>
      <c r="AM15" s="169"/>
      <c r="AN15" s="169"/>
      <c r="AO15" s="169"/>
      <c r="AP15" s="169"/>
      <c r="AQ15" s="170"/>
      <c r="AR15" s="168" t="s">
        <v>484</v>
      </c>
      <c r="AS15" s="169"/>
      <c r="AT15" s="169"/>
      <c r="AU15" s="169"/>
      <c r="AV15" s="169"/>
      <c r="AW15" s="169"/>
      <c r="AX15" s="603"/>
    </row>
    <row r="16" spans="1:50" ht="21" customHeight="1" x14ac:dyDescent="0.2">
      <c r="A16" s="88"/>
      <c r="B16" s="89"/>
      <c r="C16" s="89"/>
      <c r="D16" s="89"/>
      <c r="E16" s="89"/>
      <c r="F16" s="90"/>
      <c r="G16" s="717"/>
      <c r="H16" s="718"/>
      <c r="I16" s="537" t="s">
        <v>52</v>
      </c>
      <c r="J16" s="538"/>
      <c r="K16" s="538"/>
      <c r="L16" s="538"/>
      <c r="M16" s="538"/>
      <c r="N16" s="538"/>
      <c r="O16" s="539"/>
      <c r="P16" s="168" t="s">
        <v>484</v>
      </c>
      <c r="Q16" s="169"/>
      <c r="R16" s="169"/>
      <c r="S16" s="169"/>
      <c r="T16" s="169"/>
      <c r="U16" s="169"/>
      <c r="V16" s="170"/>
      <c r="W16" s="168" t="s">
        <v>484</v>
      </c>
      <c r="X16" s="169"/>
      <c r="Y16" s="169"/>
      <c r="Z16" s="169"/>
      <c r="AA16" s="169"/>
      <c r="AB16" s="169"/>
      <c r="AC16" s="170"/>
      <c r="AD16" s="168" t="s">
        <v>484</v>
      </c>
      <c r="AE16" s="169"/>
      <c r="AF16" s="169"/>
      <c r="AG16" s="169"/>
      <c r="AH16" s="169"/>
      <c r="AI16" s="169"/>
      <c r="AJ16" s="170"/>
      <c r="AK16" s="168" t="s">
        <v>484</v>
      </c>
      <c r="AL16" s="169"/>
      <c r="AM16" s="169"/>
      <c r="AN16" s="169"/>
      <c r="AO16" s="169"/>
      <c r="AP16" s="169"/>
      <c r="AQ16" s="170"/>
      <c r="AR16" s="651"/>
      <c r="AS16" s="652"/>
      <c r="AT16" s="652"/>
      <c r="AU16" s="652"/>
      <c r="AV16" s="652"/>
      <c r="AW16" s="652"/>
      <c r="AX16" s="653"/>
    </row>
    <row r="17" spans="1:50" ht="24.75" customHeight="1" x14ac:dyDescent="0.2">
      <c r="A17" s="88"/>
      <c r="B17" s="89"/>
      <c r="C17" s="89"/>
      <c r="D17" s="89"/>
      <c r="E17" s="89"/>
      <c r="F17" s="90"/>
      <c r="G17" s="717"/>
      <c r="H17" s="718"/>
      <c r="I17" s="537" t="s">
        <v>50</v>
      </c>
      <c r="J17" s="604"/>
      <c r="K17" s="604"/>
      <c r="L17" s="604"/>
      <c r="M17" s="604"/>
      <c r="N17" s="604"/>
      <c r="O17" s="605"/>
      <c r="P17" s="168" t="s">
        <v>484</v>
      </c>
      <c r="Q17" s="169"/>
      <c r="R17" s="169"/>
      <c r="S17" s="169"/>
      <c r="T17" s="169"/>
      <c r="U17" s="169"/>
      <c r="V17" s="170"/>
      <c r="W17" s="168" t="s">
        <v>484</v>
      </c>
      <c r="X17" s="169"/>
      <c r="Y17" s="169"/>
      <c r="Z17" s="169"/>
      <c r="AA17" s="169"/>
      <c r="AB17" s="169"/>
      <c r="AC17" s="170"/>
      <c r="AD17" s="168">
        <v>-1</v>
      </c>
      <c r="AE17" s="169"/>
      <c r="AF17" s="169"/>
      <c r="AG17" s="169"/>
      <c r="AH17" s="169"/>
      <c r="AI17" s="169"/>
      <c r="AJ17" s="170"/>
      <c r="AK17" s="168" t="s">
        <v>485</v>
      </c>
      <c r="AL17" s="169"/>
      <c r="AM17" s="169"/>
      <c r="AN17" s="169"/>
      <c r="AO17" s="169"/>
      <c r="AP17" s="169"/>
      <c r="AQ17" s="170"/>
      <c r="AR17" s="367"/>
      <c r="AS17" s="367"/>
      <c r="AT17" s="367"/>
      <c r="AU17" s="367"/>
      <c r="AV17" s="367"/>
      <c r="AW17" s="367"/>
      <c r="AX17" s="368"/>
    </row>
    <row r="18" spans="1:50" ht="24.75" customHeight="1" x14ac:dyDescent="0.2">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13</v>
      </c>
      <c r="X18" s="190"/>
      <c r="Y18" s="190"/>
      <c r="Z18" s="190"/>
      <c r="AA18" s="190"/>
      <c r="AB18" s="190"/>
      <c r="AC18" s="191"/>
      <c r="AD18" s="189">
        <f>SUM(AD13:AJ17)</f>
        <v>34</v>
      </c>
      <c r="AE18" s="190"/>
      <c r="AF18" s="190"/>
      <c r="AG18" s="190"/>
      <c r="AH18" s="190"/>
      <c r="AI18" s="190"/>
      <c r="AJ18" s="191"/>
      <c r="AK18" s="189">
        <f>SUM(AK13:AQ17)</f>
        <v>65</v>
      </c>
      <c r="AL18" s="190"/>
      <c r="AM18" s="190"/>
      <c r="AN18" s="190"/>
      <c r="AO18" s="190"/>
      <c r="AP18" s="190"/>
      <c r="AQ18" s="191"/>
      <c r="AR18" s="189">
        <f>SUM(AR13:AX17)</f>
        <v>79</v>
      </c>
      <c r="AS18" s="190"/>
      <c r="AT18" s="190"/>
      <c r="AU18" s="190"/>
      <c r="AV18" s="190"/>
      <c r="AW18" s="190"/>
      <c r="AX18" s="493"/>
    </row>
    <row r="19" spans="1:50" ht="24.75" customHeight="1" x14ac:dyDescent="0.2">
      <c r="A19" s="88"/>
      <c r="B19" s="89"/>
      <c r="C19" s="89"/>
      <c r="D19" s="89"/>
      <c r="E19" s="89"/>
      <c r="F19" s="90"/>
      <c r="G19" s="490" t="s">
        <v>10</v>
      </c>
      <c r="H19" s="491"/>
      <c r="I19" s="491"/>
      <c r="J19" s="491"/>
      <c r="K19" s="491"/>
      <c r="L19" s="491"/>
      <c r="M19" s="491"/>
      <c r="N19" s="491"/>
      <c r="O19" s="491"/>
      <c r="P19" s="168">
        <v>0</v>
      </c>
      <c r="Q19" s="169"/>
      <c r="R19" s="169"/>
      <c r="S19" s="169"/>
      <c r="T19" s="169"/>
      <c r="U19" s="169"/>
      <c r="V19" s="170"/>
      <c r="W19" s="168">
        <v>9</v>
      </c>
      <c r="X19" s="169"/>
      <c r="Y19" s="169"/>
      <c r="Z19" s="169"/>
      <c r="AA19" s="169"/>
      <c r="AB19" s="169"/>
      <c r="AC19" s="170"/>
      <c r="AD19" s="168">
        <v>26</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2">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f t="shared" ref="W20" si="0">IF(W18=0, "-", SUM(W19)/W18)</f>
        <v>0.69230769230769229</v>
      </c>
      <c r="X20" s="495"/>
      <c r="Y20" s="495"/>
      <c r="Z20" s="495"/>
      <c r="AA20" s="495"/>
      <c r="AB20" s="495"/>
      <c r="AC20" s="495"/>
      <c r="AD20" s="495">
        <f t="shared" ref="AD20" si="1">IF(AD18=0, "-", SUM(AD19)/AD18)</f>
        <v>0.76470588235294112</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2">
      <c r="A21" s="91"/>
      <c r="B21" s="92"/>
      <c r="C21" s="92"/>
      <c r="D21" s="92"/>
      <c r="E21" s="92"/>
      <c r="F21" s="93"/>
      <c r="G21" s="884" t="s">
        <v>428</v>
      </c>
      <c r="H21" s="885"/>
      <c r="I21" s="885"/>
      <c r="J21" s="885"/>
      <c r="K21" s="885"/>
      <c r="L21" s="885"/>
      <c r="M21" s="885"/>
      <c r="N21" s="885"/>
      <c r="O21" s="885"/>
      <c r="P21" s="495" t="str">
        <f>IF(P19=0, "-", SUM(P19)/SUM(P13,P14))</f>
        <v>-</v>
      </c>
      <c r="Q21" s="495"/>
      <c r="R21" s="495"/>
      <c r="S21" s="495"/>
      <c r="T21" s="495"/>
      <c r="U21" s="495"/>
      <c r="V21" s="495"/>
      <c r="W21" s="495">
        <f t="shared" ref="W21" si="2">IF(W19=0, "-", SUM(W19)/SUM(W13,W14))</f>
        <v>0.69230769230769229</v>
      </c>
      <c r="X21" s="495"/>
      <c r="Y21" s="495"/>
      <c r="Z21" s="495"/>
      <c r="AA21" s="495"/>
      <c r="AB21" s="495"/>
      <c r="AC21" s="495"/>
      <c r="AD21" s="495">
        <f t="shared" ref="AD21" si="3">IF(AD19=0, "-", SUM(AD19)/SUM(AD13,AD14))</f>
        <v>0.74285714285714288</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2">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6" customHeight="1" x14ac:dyDescent="0.2">
      <c r="A23" s="148"/>
      <c r="B23" s="149"/>
      <c r="C23" s="149"/>
      <c r="D23" s="149"/>
      <c r="E23" s="149"/>
      <c r="F23" s="150"/>
      <c r="G23" s="133" t="s">
        <v>486</v>
      </c>
      <c r="H23" s="134"/>
      <c r="I23" s="134"/>
      <c r="J23" s="134"/>
      <c r="K23" s="134"/>
      <c r="L23" s="134"/>
      <c r="M23" s="134"/>
      <c r="N23" s="134"/>
      <c r="O23" s="135"/>
      <c r="P23" s="165">
        <v>53</v>
      </c>
      <c r="Q23" s="166"/>
      <c r="R23" s="166"/>
      <c r="S23" s="166"/>
      <c r="T23" s="166"/>
      <c r="U23" s="166"/>
      <c r="V23" s="167"/>
      <c r="W23" s="165">
        <v>64</v>
      </c>
      <c r="X23" s="166"/>
      <c r="Y23" s="166"/>
      <c r="Z23" s="166"/>
      <c r="AA23" s="166"/>
      <c r="AB23" s="166"/>
      <c r="AC23" s="167"/>
      <c r="AD23" s="156" t="s">
        <v>543</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6" customHeight="1" x14ac:dyDescent="0.2">
      <c r="A24" s="148"/>
      <c r="B24" s="149"/>
      <c r="C24" s="149"/>
      <c r="D24" s="149"/>
      <c r="E24" s="149"/>
      <c r="F24" s="150"/>
      <c r="G24" s="136" t="s">
        <v>487</v>
      </c>
      <c r="H24" s="137"/>
      <c r="I24" s="137"/>
      <c r="J24" s="137"/>
      <c r="K24" s="137"/>
      <c r="L24" s="137"/>
      <c r="M24" s="137"/>
      <c r="N24" s="137"/>
      <c r="O24" s="138"/>
      <c r="P24" s="168">
        <v>9</v>
      </c>
      <c r="Q24" s="169"/>
      <c r="R24" s="169"/>
      <c r="S24" s="169"/>
      <c r="T24" s="169"/>
      <c r="U24" s="169"/>
      <c r="V24" s="170"/>
      <c r="W24" s="168">
        <v>11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6" customHeight="1" x14ac:dyDescent="0.2">
      <c r="A25" s="148"/>
      <c r="B25" s="149"/>
      <c r="C25" s="149"/>
      <c r="D25" s="149"/>
      <c r="E25" s="149"/>
      <c r="F25" s="150"/>
      <c r="G25" s="136" t="s">
        <v>488</v>
      </c>
      <c r="H25" s="137"/>
      <c r="I25" s="137"/>
      <c r="J25" s="137"/>
      <c r="K25" s="137"/>
      <c r="L25" s="137"/>
      <c r="M25" s="137"/>
      <c r="N25" s="137"/>
      <c r="O25" s="138"/>
      <c r="P25" s="168">
        <v>2</v>
      </c>
      <c r="Q25" s="169"/>
      <c r="R25" s="169"/>
      <c r="S25" s="169"/>
      <c r="T25" s="169"/>
      <c r="U25" s="169"/>
      <c r="V25" s="170"/>
      <c r="W25" s="168">
        <v>2</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6" customHeight="1" x14ac:dyDescent="0.2">
      <c r="A26" s="148"/>
      <c r="B26" s="149"/>
      <c r="C26" s="149"/>
      <c r="D26" s="149"/>
      <c r="E26" s="149"/>
      <c r="F26" s="150"/>
      <c r="G26" s="136" t="s">
        <v>492</v>
      </c>
      <c r="H26" s="137"/>
      <c r="I26" s="137"/>
      <c r="J26" s="137"/>
      <c r="K26" s="137"/>
      <c r="L26" s="137"/>
      <c r="M26" s="137"/>
      <c r="N26" s="137"/>
      <c r="O26" s="138"/>
      <c r="P26" s="168">
        <v>2</v>
      </c>
      <c r="Q26" s="169"/>
      <c r="R26" s="169"/>
      <c r="S26" s="169"/>
      <c r="T26" s="169"/>
      <c r="U26" s="169"/>
      <c r="V26" s="170"/>
      <c r="W26" s="168">
        <v>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6" hidden="1" customHeight="1" x14ac:dyDescent="0.2">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6" customHeight="1" x14ac:dyDescent="0.2">
      <c r="A28" s="148"/>
      <c r="B28" s="149"/>
      <c r="C28" s="149"/>
      <c r="D28" s="149"/>
      <c r="E28" s="149"/>
      <c r="F28" s="150"/>
      <c r="G28" s="139" t="s">
        <v>409</v>
      </c>
      <c r="H28" s="140"/>
      <c r="I28" s="140"/>
      <c r="J28" s="140"/>
      <c r="K28" s="140"/>
      <c r="L28" s="140"/>
      <c r="M28" s="140"/>
      <c r="N28" s="140"/>
      <c r="O28" s="141"/>
      <c r="P28" s="189">
        <f>P29-SUM(P23:P27)</f>
        <v>-1</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6" customHeight="1" thickBot="1" x14ac:dyDescent="0.25">
      <c r="A29" s="151"/>
      <c r="B29" s="152"/>
      <c r="C29" s="152"/>
      <c r="D29" s="152"/>
      <c r="E29" s="152"/>
      <c r="F29" s="153"/>
      <c r="G29" s="142" t="s">
        <v>405</v>
      </c>
      <c r="H29" s="143"/>
      <c r="I29" s="143"/>
      <c r="J29" s="143"/>
      <c r="K29" s="143"/>
      <c r="L29" s="143"/>
      <c r="M29" s="143"/>
      <c r="N29" s="143"/>
      <c r="O29" s="144"/>
      <c r="P29" s="192">
        <f>AK13</f>
        <v>65</v>
      </c>
      <c r="Q29" s="193"/>
      <c r="R29" s="193"/>
      <c r="S29" s="193"/>
      <c r="T29" s="193"/>
      <c r="U29" s="193"/>
      <c r="V29" s="194"/>
      <c r="W29" s="192">
        <f>AR13</f>
        <v>79</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2">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2">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536</v>
      </c>
      <c r="AR31" s="184"/>
      <c r="AS31" s="118" t="s">
        <v>309</v>
      </c>
      <c r="AT31" s="119"/>
      <c r="AU31" s="251">
        <v>29</v>
      </c>
      <c r="AV31" s="251"/>
      <c r="AW31" s="354" t="s">
        <v>297</v>
      </c>
      <c r="AX31" s="355"/>
    </row>
    <row r="32" spans="1:50" ht="25" customHeight="1" x14ac:dyDescent="0.2">
      <c r="A32" s="522"/>
      <c r="B32" s="520"/>
      <c r="C32" s="520"/>
      <c r="D32" s="520"/>
      <c r="E32" s="520"/>
      <c r="F32" s="521"/>
      <c r="G32" s="496" t="s">
        <v>524</v>
      </c>
      <c r="H32" s="497"/>
      <c r="I32" s="497"/>
      <c r="J32" s="497"/>
      <c r="K32" s="497"/>
      <c r="L32" s="497"/>
      <c r="M32" s="497"/>
      <c r="N32" s="497"/>
      <c r="O32" s="498"/>
      <c r="P32" s="107" t="s">
        <v>469</v>
      </c>
      <c r="Q32" s="107"/>
      <c r="R32" s="107"/>
      <c r="S32" s="107"/>
      <c r="T32" s="107"/>
      <c r="U32" s="107"/>
      <c r="V32" s="107"/>
      <c r="W32" s="107"/>
      <c r="X32" s="198"/>
      <c r="Y32" s="321" t="s">
        <v>13</v>
      </c>
      <c r="Z32" s="505"/>
      <c r="AA32" s="506"/>
      <c r="AB32" s="507" t="s">
        <v>470</v>
      </c>
      <c r="AC32" s="507"/>
      <c r="AD32" s="507"/>
      <c r="AE32" s="334" t="s">
        <v>471</v>
      </c>
      <c r="AF32" s="335"/>
      <c r="AG32" s="335"/>
      <c r="AH32" s="335"/>
      <c r="AI32" s="334" t="s">
        <v>472</v>
      </c>
      <c r="AJ32" s="335"/>
      <c r="AK32" s="335"/>
      <c r="AL32" s="335"/>
      <c r="AM32" s="334">
        <v>77</v>
      </c>
      <c r="AN32" s="335"/>
      <c r="AO32" s="335"/>
      <c r="AP32" s="335"/>
      <c r="AQ32" s="175" t="s">
        <v>510</v>
      </c>
      <c r="AR32" s="176"/>
      <c r="AS32" s="176"/>
      <c r="AT32" s="177"/>
      <c r="AU32" s="335"/>
      <c r="AV32" s="335"/>
      <c r="AW32" s="335"/>
      <c r="AX32" s="351"/>
    </row>
    <row r="33" spans="1:50" ht="21" customHeight="1" x14ac:dyDescent="0.2">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470</v>
      </c>
      <c r="AC33" s="477"/>
      <c r="AD33" s="477"/>
      <c r="AE33" s="334" t="s">
        <v>471</v>
      </c>
      <c r="AF33" s="335"/>
      <c r="AG33" s="335"/>
      <c r="AH33" s="335"/>
      <c r="AI33" s="334" t="s">
        <v>472</v>
      </c>
      <c r="AJ33" s="335"/>
      <c r="AK33" s="335"/>
      <c r="AL33" s="335"/>
      <c r="AM33" s="334">
        <v>20</v>
      </c>
      <c r="AN33" s="335"/>
      <c r="AO33" s="335"/>
      <c r="AP33" s="335"/>
      <c r="AQ33" s="175" t="s">
        <v>510</v>
      </c>
      <c r="AR33" s="176"/>
      <c r="AS33" s="176"/>
      <c r="AT33" s="177"/>
      <c r="AU33" s="335">
        <v>80</v>
      </c>
      <c r="AV33" s="335"/>
      <c r="AW33" s="335"/>
      <c r="AX33" s="351"/>
    </row>
    <row r="34" spans="1:50" ht="21" customHeight="1" x14ac:dyDescent="0.2">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472</v>
      </c>
      <c r="AF34" s="335"/>
      <c r="AG34" s="335"/>
      <c r="AH34" s="335"/>
      <c r="AI34" s="334" t="s">
        <v>472</v>
      </c>
      <c r="AJ34" s="335"/>
      <c r="AK34" s="335"/>
      <c r="AL34" s="335"/>
      <c r="AM34" s="334">
        <v>385</v>
      </c>
      <c r="AN34" s="335"/>
      <c r="AO34" s="335"/>
      <c r="AP34" s="335"/>
      <c r="AQ34" s="175" t="s">
        <v>510</v>
      </c>
      <c r="AR34" s="176"/>
      <c r="AS34" s="176"/>
      <c r="AT34" s="177"/>
      <c r="AU34" s="335"/>
      <c r="AV34" s="335"/>
      <c r="AW34" s="335"/>
      <c r="AX34" s="351"/>
    </row>
    <row r="35" spans="1:50" ht="28.5" customHeight="1" x14ac:dyDescent="0.2">
      <c r="A35" s="858" t="s">
        <v>455</v>
      </c>
      <c r="B35" s="859"/>
      <c r="C35" s="859"/>
      <c r="D35" s="859"/>
      <c r="E35" s="859"/>
      <c r="F35" s="860"/>
      <c r="G35" s="864" t="s">
        <v>535</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6" customHeight="1" thickBot="1" x14ac:dyDescent="0.2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2">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2">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2">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2">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2">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2">
      <c r="A42" s="858" t="s">
        <v>455</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2">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2">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2">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2">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2">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2">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2">
      <c r="A49" s="858" t="s">
        <v>455</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2">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2">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2">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2">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2">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2">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2">
      <c r="A56" s="858" t="s">
        <v>455</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2">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2">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2">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2">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2">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2">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2">
      <c r="A63" s="858" t="s">
        <v>455</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2">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2">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2">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2">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445</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2">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445</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2">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446</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2">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444</v>
      </c>
      <c r="X70" s="967"/>
      <c r="Y70" s="959" t="s">
        <v>13</v>
      </c>
      <c r="Z70" s="959"/>
      <c r="AA70" s="960"/>
      <c r="AB70" s="961" t="s">
        <v>445</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2">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445</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2">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446</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2">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2">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2">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2">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2">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2">
      <c r="A78" s="872" t="s">
        <v>458</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2">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2">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2">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2">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2">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2">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2">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2">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2">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2">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2">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2">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2">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2">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2">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2">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2">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2">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2">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12" hidden="1" customHeight="1" thickBot="1" x14ac:dyDescent="0.25">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26.5" customHeight="1" x14ac:dyDescent="0.2">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2" customHeight="1" x14ac:dyDescent="0.2">
      <c r="A101" s="456"/>
      <c r="B101" s="457"/>
      <c r="C101" s="457"/>
      <c r="D101" s="457"/>
      <c r="E101" s="457"/>
      <c r="F101" s="458"/>
      <c r="G101" s="107" t="s">
        <v>473</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470</v>
      </c>
      <c r="AC101" s="507"/>
      <c r="AD101" s="507"/>
      <c r="AE101" s="334" t="s">
        <v>474</v>
      </c>
      <c r="AF101" s="335"/>
      <c r="AG101" s="335"/>
      <c r="AH101" s="336"/>
      <c r="AI101" s="334" t="s">
        <v>471</v>
      </c>
      <c r="AJ101" s="335"/>
      <c r="AK101" s="335"/>
      <c r="AL101" s="336"/>
      <c r="AM101" s="334">
        <v>1</v>
      </c>
      <c r="AN101" s="335"/>
      <c r="AO101" s="335"/>
      <c r="AP101" s="336"/>
      <c r="AQ101" s="334" t="s">
        <v>475</v>
      </c>
      <c r="AR101" s="335"/>
      <c r="AS101" s="335"/>
      <c r="AT101" s="336"/>
      <c r="AU101" s="334" t="s">
        <v>472</v>
      </c>
      <c r="AV101" s="335"/>
      <c r="AW101" s="335"/>
      <c r="AX101" s="336"/>
    </row>
    <row r="102" spans="1:60" ht="20" customHeight="1" x14ac:dyDescent="0.2">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470</v>
      </c>
      <c r="AC102" s="507"/>
      <c r="AD102" s="507"/>
      <c r="AE102" s="311" t="s">
        <v>472</v>
      </c>
      <c r="AF102" s="311"/>
      <c r="AG102" s="311"/>
      <c r="AH102" s="311"/>
      <c r="AI102" s="311" t="s">
        <v>472</v>
      </c>
      <c r="AJ102" s="311"/>
      <c r="AK102" s="311"/>
      <c r="AL102" s="311"/>
      <c r="AM102" s="311">
        <v>1</v>
      </c>
      <c r="AN102" s="311"/>
      <c r="AO102" s="311"/>
      <c r="AP102" s="311"/>
      <c r="AQ102" s="855">
        <v>1</v>
      </c>
      <c r="AR102" s="856"/>
      <c r="AS102" s="856"/>
      <c r="AT102" s="857"/>
      <c r="AU102" s="855">
        <v>1</v>
      </c>
      <c r="AV102" s="856"/>
      <c r="AW102" s="856"/>
      <c r="AX102" s="857"/>
    </row>
    <row r="103" spans="1:60" ht="27.5" customHeight="1" x14ac:dyDescent="0.2">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2" customHeight="1" x14ac:dyDescent="0.2">
      <c r="A104" s="456"/>
      <c r="B104" s="457"/>
      <c r="C104" s="457"/>
      <c r="D104" s="457"/>
      <c r="E104" s="457"/>
      <c r="F104" s="458"/>
      <c r="G104" s="107" t="s">
        <v>476</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507" t="s">
        <v>470</v>
      </c>
      <c r="AC104" s="507"/>
      <c r="AD104" s="507"/>
      <c r="AE104" s="311" t="s">
        <v>472</v>
      </c>
      <c r="AF104" s="311"/>
      <c r="AG104" s="311"/>
      <c r="AH104" s="311"/>
      <c r="AI104" s="311">
        <v>1</v>
      </c>
      <c r="AJ104" s="311"/>
      <c r="AK104" s="311"/>
      <c r="AL104" s="311"/>
      <c r="AM104" s="311">
        <v>1</v>
      </c>
      <c r="AN104" s="311"/>
      <c r="AO104" s="311"/>
      <c r="AP104" s="311"/>
      <c r="AQ104" s="334" t="s">
        <v>514</v>
      </c>
      <c r="AR104" s="335"/>
      <c r="AS104" s="335"/>
      <c r="AT104" s="336"/>
      <c r="AU104" s="334" t="s">
        <v>472</v>
      </c>
      <c r="AV104" s="335"/>
      <c r="AW104" s="335"/>
      <c r="AX104" s="336"/>
    </row>
    <row r="105" spans="1:60" ht="22" customHeight="1" x14ac:dyDescent="0.2">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507" t="s">
        <v>470</v>
      </c>
      <c r="AC105" s="507"/>
      <c r="AD105" s="507"/>
      <c r="AE105" s="311" t="s">
        <v>472</v>
      </c>
      <c r="AF105" s="311"/>
      <c r="AG105" s="311"/>
      <c r="AH105" s="311"/>
      <c r="AI105" s="311" t="s">
        <v>477</v>
      </c>
      <c r="AJ105" s="311"/>
      <c r="AK105" s="311"/>
      <c r="AL105" s="311"/>
      <c r="AM105" s="311">
        <v>1</v>
      </c>
      <c r="AN105" s="311"/>
      <c r="AO105" s="311"/>
      <c r="AP105" s="311"/>
      <c r="AQ105" s="334">
        <v>1</v>
      </c>
      <c r="AR105" s="335"/>
      <c r="AS105" s="335"/>
      <c r="AT105" s="336"/>
      <c r="AU105" s="855">
        <v>1</v>
      </c>
      <c r="AV105" s="856"/>
      <c r="AW105" s="856"/>
      <c r="AX105" s="857"/>
    </row>
    <row r="106" spans="1:60" ht="31.5" hidden="1" customHeight="1" x14ac:dyDescent="0.2">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2">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2">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2">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2">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2">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2">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2">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2">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19" customHeight="1" x14ac:dyDescent="0.2">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7" customHeight="1" x14ac:dyDescent="0.2">
      <c r="A116" s="257"/>
      <c r="B116" s="258"/>
      <c r="C116" s="258"/>
      <c r="D116" s="258"/>
      <c r="E116" s="258"/>
      <c r="F116" s="259"/>
      <c r="G116" s="287" t="s">
        <v>478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480</v>
      </c>
      <c r="AC116" s="266"/>
      <c r="AD116" s="267"/>
      <c r="AE116" s="311" t="s">
        <v>472</v>
      </c>
      <c r="AF116" s="311"/>
      <c r="AG116" s="311"/>
      <c r="AH116" s="311"/>
      <c r="AI116" s="311" t="s">
        <v>472</v>
      </c>
      <c r="AJ116" s="311"/>
      <c r="AK116" s="311"/>
      <c r="AL116" s="311"/>
      <c r="AM116" s="311">
        <v>0.19</v>
      </c>
      <c r="AN116" s="311"/>
      <c r="AO116" s="311"/>
      <c r="AP116" s="311"/>
      <c r="AQ116" s="334">
        <v>0.56000000000000005</v>
      </c>
      <c r="AR116" s="335"/>
      <c r="AS116" s="335"/>
      <c r="AT116" s="335"/>
      <c r="AU116" s="335"/>
      <c r="AV116" s="335"/>
      <c r="AW116" s="335"/>
      <c r="AX116" s="351"/>
    </row>
    <row r="117" spans="1:50" ht="27" customHeigh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481</v>
      </c>
      <c r="AC117" s="325"/>
      <c r="AD117" s="326"/>
      <c r="AE117" s="271" t="s">
        <v>471</v>
      </c>
      <c r="AF117" s="271"/>
      <c r="AG117" s="271"/>
      <c r="AH117" s="271"/>
      <c r="AI117" s="271" t="s">
        <v>472</v>
      </c>
      <c r="AJ117" s="271"/>
      <c r="AK117" s="271"/>
      <c r="AL117" s="271"/>
      <c r="AM117" s="271" t="s">
        <v>515</v>
      </c>
      <c r="AN117" s="271"/>
      <c r="AO117" s="271"/>
      <c r="AP117" s="271"/>
      <c r="AQ117" s="271" t="s">
        <v>516</v>
      </c>
      <c r="AR117" s="271"/>
      <c r="AS117" s="271"/>
      <c r="AT117" s="271"/>
      <c r="AU117" s="271"/>
      <c r="AV117" s="271"/>
      <c r="AW117" s="271"/>
      <c r="AX117" s="272"/>
    </row>
    <row r="118" spans="1:50" ht="18" customHeight="1" x14ac:dyDescent="0.2">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7" customHeight="1" x14ac:dyDescent="0.2">
      <c r="A119" s="257"/>
      <c r="B119" s="258"/>
      <c r="C119" s="258"/>
      <c r="D119" s="258"/>
      <c r="E119" s="258"/>
      <c r="F119" s="259"/>
      <c r="G119" s="287" t="s">
        <v>479</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480</v>
      </c>
      <c r="AC119" s="266"/>
      <c r="AD119" s="267"/>
      <c r="AE119" s="311" t="s">
        <v>471</v>
      </c>
      <c r="AF119" s="311"/>
      <c r="AG119" s="311"/>
      <c r="AH119" s="311"/>
      <c r="AI119" s="311">
        <v>6.5</v>
      </c>
      <c r="AJ119" s="311"/>
      <c r="AK119" s="311"/>
      <c r="AL119" s="311"/>
      <c r="AM119" s="311">
        <v>5.3</v>
      </c>
      <c r="AN119" s="311"/>
      <c r="AO119" s="311"/>
      <c r="AP119" s="311"/>
      <c r="AQ119" s="311">
        <v>7.9</v>
      </c>
      <c r="AR119" s="311"/>
      <c r="AS119" s="311"/>
      <c r="AT119" s="311"/>
      <c r="AU119" s="311"/>
      <c r="AV119" s="311"/>
      <c r="AW119" s="311"/>
      <c r="AX119" s="337"/>
    </row>
    <row r="120" spans="1:50" ht="27" customHeight="1" thickBot="1" x14ac:dyDescent="0.2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481</v>
      </c>
      <c r="AC120" s="325"/>
      <c r="AD120" s="326"/>
      <c r="AE120" s="271" t="s">
        <v>472</v>
      </c>
      <c r="AF120" s="271"/>
      <c r="AG120" s="271"/>
      <c r="AH120" s="271"/>
      <c r="AI120" s="271" t="s">
        <v>482</v>
      </c>
      <c r="AJ120" s="271"/>
      <c r="AK120" s="271"/>
      <c r="AL120" s="271"/>
      <c r="AM120" s="271" t="s">
        <v>483</v>
      </c>
      <c r="AN120" s="271"/>
      <c r="AO120" s="271"/>
      <c r="AP120" s="271"/>
      <c r="AQ120" s="271" t="s">
        <v>517</v>
      </c>
      <c r="AR120" s="271"/>
      <c r="AS120" s="271"/>
      <c r="AT120" s="271"/>
      <c r="AU120" s="271"/>
      <c r="AV120" s="271"/>
      <c r="AW120" s="271"/>
      <c r="AX120" s="272"/>
    </row>
    <row r="121" spans="1:50" ht="23.25" hidden="1" customHeight="1" x14ac:dyDescent="0.2">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2">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2">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2">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2">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2">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2">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2">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5">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26.5" customHeight="1" x14ac:dyDescent="0.2">
      <c r="A130" s="987" t="s">
        <v>323</v>
      </c>
      <c r="B130" s="985"/>
      <c r="C130" s="984" t="s">
        <v>320</v>
      </c>
      <c r="D130" s="985"/>
      <c r="E130" s="273" t="s">
        <v>353</v>
      </c>
      <c r="F130" s="274"/>
      <c r="G130" s="275" t="s">
        <v>549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1" customHeight="1" x14ac:dyDescent="0.2">
      <c r="A131" s="988"/>
      <c r="B131" s="222"/>
      <c r="C131" s="221"/>
      <c r="D131" s="222"/>
      <c r="E131" s="208" t="s">
        <v>352</v>
      </c>
      <c r="F131" s="209"/>
      <c r="G131" s="202" t="s">
        <v>548</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x14ac:dyDescent="0.2">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x14ac:dyDescent="0.2">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hidden="1" customHeight="1" x14ac:dyDescent="0.2">
      <c r="A134" s="988"/>
      <c r="B134" s="222"/>
      <c r="C134" s="221"/>
      <c r="D134" s="222"/>
      <c r="E134" s="221"/>
      <c r="F134" s="283"/>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x14ac:dyDescent="0.2">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x14ac:dyDescent="0.2">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2">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2">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2">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2">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2">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2">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2">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2">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2">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2">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2">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2">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2">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2">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2">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15" customHeight="1" x14ac:dyDescent="0.2">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15" customHeight="1" x14ac:dyDescent="0.2">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10" customHeight="1" x14ac:dyDescent="0.2">
      <c r="A154" s="988"/>
      <c r="B154" s="222"/>
      <c r="C154" s="221"/>
      <c r="D154" s="222"/>
      <c r="E154" s="221"/>
      <c r="F154" s="283"/>
      <c r="G154" s="197" t="s">
        <v>544</v>
      </c>
      <c r="H154" s="107"/>
      <c r="I154" s="107"/>
      <c r="J154" s="107"/>
      <c r="K154" s="107"/>
      <c r="L154" s="107"/>
      <c r="M154" s="107"/>
      <c r="N154" s="107"/>
      <c r="O154" s="107"/>
      <c r="P154" s="198"/>
      <c r="Q154" s="106" t="s">
        <v>545</v>
      </c>
      <c r="R154" s="107"/>
      <c r="S154" s="107"/>
      <c r="T154" s="107"/>
      <c r="U154" s="107"/>
      <c r="V154" s="107"/>
      <c r="W154" s="107"/>
      <c r="X154" s="107"/>
      <c r="Y154" s="107"/>
      <c r="Z154" s="107"/>
      <c r="AA154" s="990"/>
      <c r="AB154" s="229" t="s">
        <v>546</v>
      </c>
      <c r="AC154" s="230"/>
      <c r="AD154" s="230"/>
      <c r="AE154" s="235" t="s">
        <v>547</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0" customHeight="1" x14ac:dyDescent="0.2">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2">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10" customHeight="1" x14ac:dyDescent="0.2">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t="s">
        <v>547</v>
      </c>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0" customHeight="1" x14ac:dyDescent="0.2">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2">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2">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2">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2">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2">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2">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2">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2">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2">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2">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2">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2">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2">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2">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2">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2">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2">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2">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2">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2">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2">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2">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2">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2">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2">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2">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2">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2">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2">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10" customHeight="1" x14ac:dyDescent="0.2">
      <c r="A188" s="988"/>
      <c r="B188" s="222"/>
      <c r="C188" s="221"/>
      <c r="D188" s="222"/>
      <c r="E188" s="106" t="s">
        <v>547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0" customHeight="1" thickBot="1" x14ac:dyDescent="0.2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2">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2">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2">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2">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2">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2">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2">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2">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2">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2">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2">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2">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2">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2">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2">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2">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2">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2">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2">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2">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2">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2">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2">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2">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2">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2">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2">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2">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2">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2">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2">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2">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2">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2">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2">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2">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2">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2">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2">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2">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2">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2">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2">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2">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2">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2">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2">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2">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2">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2">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2">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2">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2">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2">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2">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2">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2">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2">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2">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5">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2">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2">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2">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2">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2">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2">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2">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2">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2">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2">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2">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2">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2">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2">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2">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2">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2">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2">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2">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2">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2">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2">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2">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2">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2">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2">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2">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2">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2">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2">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2">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2">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2">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2">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2">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2">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2">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2">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2">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2">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2">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2">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2">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2">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2">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2">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2">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2">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2">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2">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2">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2">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2">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2">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2">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2">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2">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2">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2">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5">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2">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2">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2">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2">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2">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2">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2">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2">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2">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2">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2">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2">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2">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2">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2">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2">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2">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2">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2">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2">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2">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2">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2">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2">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2">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2">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2">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2">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2">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2">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2">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2">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2">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2">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2">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2">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2">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2">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2">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2">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2">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2">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2">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2">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2">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2">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2">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2">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2">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2">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2">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2">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2">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2">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2">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2">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2">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2">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5">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2">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2">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2">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2">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2">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2">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2">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2">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2">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2">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2">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2">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2">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2">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2">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2">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2">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2">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2">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2">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2">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2">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2">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2">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2">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2">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2">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2">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2">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2">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2">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2">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2">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2">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2">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2">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2">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2">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2">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2">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2">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2">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2">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2">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2">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2">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2">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2">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2">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2">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2">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2">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2">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2">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2">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2">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2">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2">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2">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2">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2">
      <c r="A430" s="98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2">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x14ac:dyDescent="0.2">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2">
      <c r="A433" s="98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2">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2">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2">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2">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2">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2">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2">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2">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2">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2">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2">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2">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2">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2">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2">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2">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2">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2">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2">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2">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2">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2">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2">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2">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2">
      <c r="A458" s="98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2">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2">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2">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2">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2">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2">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2">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2">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2">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2">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2">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2">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2">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2">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2">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2">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2">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2">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2">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2">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2">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2">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9" hidden="1" customHeight="1" x14ac:dyDescent="0.2">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2">
      <c r="A482" s="98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2">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2">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2">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2">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2">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2">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2">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2">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2">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2">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2">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2">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2">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2">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2">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2">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2">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2">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2">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2">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2">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2">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2">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2">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2">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2">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2">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2">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2">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2">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2">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2">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2">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2">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2">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2">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2">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2">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2">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2">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2">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2">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2">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2">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2">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2">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2">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2">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2">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2">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2">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9" hidden="1" customHeight="1" x14ac:dyDescent="0.2">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2">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2">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2">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2">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2">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2">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2">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2">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2">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2">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2">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2">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2">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2">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2">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2">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2">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2">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2">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2">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2">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2">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2">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2">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2">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2">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2">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2">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2">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2">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2">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2">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2">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2">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2">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2">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2">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2">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2">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2">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2">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2">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2">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2">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2">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2">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2">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2">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2">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2">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2">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2">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2">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9" hidden="1" customHeight="1" x14ac:dyDescent="0.2">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2">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2">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2">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2">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2">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2">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2">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2">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2">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2">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2">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2">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2">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2">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2">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2">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2">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2">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2">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2">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2">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2">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2">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2">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2">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2">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2">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2">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2">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2">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2">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2">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2">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2">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2">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2">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2">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2">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2">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2">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2">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2">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2">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2">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2">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2">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2">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2">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2">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2">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2">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2">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2">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9" hidden="1" customHeight="1" x14ac:dyDescent="0.2">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2">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2">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2">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2">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2">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2">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2">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2">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2">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2">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2">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2">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2">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2">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2">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2">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2">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2">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2">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2">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2">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2">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2">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2">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2">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2">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2">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2">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2">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2">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2">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2">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2">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2">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2">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2">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2">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2">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2">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2">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2">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2">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2">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2">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2">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2">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2">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2">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2">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2">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2">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2">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2">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9" hidden="1" customHeight="1" x14ac:dyDescent="0.2">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2">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5">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2">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31.5" customHeight="1" x14ac:dyDescent="0.2">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468</v>
      </c>
      <c r="AE702" s="852"/>
      <c r="AF702" s="852"/>
      <c r="AG702" s="841" t="s">
        <v>513</v>
      </c>
      <c r="AH702" s="842"/>
      <c r="AI702" s="842"/>
      <c r="AJ702" s="842"/>
      <c r="AK702" s="842"/>
      <c r="AL702" s="842"/>
      <c r="AM702" s="842"/>
      <c r="AN702" s="842"/>
      <c r="AO702" s="842"/>
      <c r="AP702" s="842"/>
      <c r="AQ702" s="842"/>
      <c r="AR702" s="842"/>
      <c r="AS702" s="842"/>
      <c r="AT702" s="842"/>
      <c r="AU702" s="842"/>
      <c r="AV702" s="842"/>
      <c r="AW702" s="842"/>
      <c r="AX702" s="843"/>
    </row>
    <row r="703" spans="1:50" ht="34" customHeight="1" x14ac:dyDescent="0.2">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512</v>
      </c>
      <c r="AH703" s="643"/>
      <c r="AI703" s="643"/>
      <c r="AJ703" s="643"/>
      <c r="AK703" s="643"/>
      <c r="AL703" s="643"/>
      <c r="AM703" s="643"/>
      <c r="AN703" s="643"/>
      <c r="AO703" s="643"/>
      <c r="AP703" s="643"/>
      <c r="AQ703" s="643"/>
      <c r="AR703" s="643"/>
      <c r="AS703" s="643"/>
      <c r="AT703" s="643"/>
      <c r="AU703" s="643"/>
      <c r="AV703" s="643"/>
      <c r="AW703" s="643"/>
      <c r="AX703" s="644"/>
    </row>
    <row r="704" spans="1:50" ht="33" customHeight="1" x14ac:dyDescent="0.2">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468</v>
      </c>
      <c r="AE704" s="554"/>
      <c r="AF704" s="554"/>
      <c r="AG704" s="408" t="s">
        <v>511</v>
      </c>
      <c r="AH704" s="200"/>
      <c r="AI704" s="200"/>
      <c r="AJ704" s="200"/>
      <c r="AK704" s="200"/>
      <c r="AL704" s="200"/>
      <c r="AM704" s="200"/>
      <c r="AN704" s="200"/>
      <c r="AO704" s="200"/>
      <c r="AP704" s="200"/>
      <c r="AQ704" s="200"/>
      <c r="AR704" s="200"/>
      <c r="AS704" s="200"/>
      <c r="AT704" s="200"/>
      <c r="AU704" s="200"/>
      <c r="AV704" s="200"/>
      <c r="AW704" s="200"/>
      <c r="AX704" s="409"/>
    </row>
    <row r="705" spans="1:50" ht="32.5" customHeight="1" x14ac:dyDescent="0.2">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468</v>
      </c>
      <c r="AE705" s="706"/>
      <c r="AF705" s="706"/>
      <c r="AG705" s="106" t="s">
        <v>529</v>
      </c>
      <c r="AH705" s="107"/>
      <c r="AI705" s="107"/>
      <c r="AJ705" s="107"/>
      <c r="AK705" s="107"/>
      <c r="AL705" s="107"/>
      <c r="AM705" s="107"/>
      <c r="AN705" s="107"/>
      <c r="AO705" s="107"/>
      <c r="AP705" s="107"/>
      <c r="AQ705" s="107"/>
      <c r="AR705" s="107"/>
      <c r="AS705" s="107"/>
      <c r="AT705" s="107"/>
      <c r="AU705" s="107"/>
      <c r="AV705" s="107"/>
      <c r="AW705" s="107"/>
      <c r="AX705" s="108"/>
    </row>
    <row r="706" spans="1:50" ht="42" customHeight="1" x14ac:dyDescent="0.2">
      <c r="A706" s="633"/>
      <c r="B706" s="749"/>
      <c r="C706" s="587"/>
      <c r="D706" s="588"/>
      <c r="E706" s="662" t="s">
        <v>456</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498</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37" customHeight="1" x14ac:dyDescent="0.2">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528</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57" customHeight="1" x14ac:dyDescent="0.2">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468</v>
      </c>
      <c r="AE708" s="657"/>
      <c r="AF708" s="657"/>
      <c r="AG708" s="481" t="s">
        <v>525</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2">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468</v>
      </c>
      <c r="AE709" s="101"/>
      <c r="AF709" s="101"/>
      <c r="AG709" s="642" t="s">
        <v>499</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2">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500</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2">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501</v>
      </c>
      <c r="AH711" s="643"/>
      <c r="AI711" s="643"/>
      <c r="AJ711" s="643"/>
      <c r="AK711" s="643"/>
      <c r="AL711" s="643"/>
      <c r="AM711" s="643"/>
      <c r="AN711" s="643"/>
      <c r="AO711" s="643"/>
      <c r="AP711" s="643"/>
      <c r="AQ711" s="643"/>
      <c r="AR711" s="643"/>
      <c r="AS711" s="643"/>
      <c r="AT711" s="643"/>
      <c r="AU711" s="643"/>
      <c r="AV711" s="643"/>
      <c r="AW711" s="643"/>
      <c r="AX711" s="644"/>
    </row>
    <row r="712" spans="1:50" ht="30.5" customHeight="1" x14ac:dyDescent="0.2">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468</v>
      </c>
      <c r="AE712" s="554"/>
      <c r="AF712" s="554"/>
      <c r="AG712" s="566" t="s">
        <v>534</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2">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500</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40" customHeight="1" x14ac:dyDescent="0.2">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468</v>
      </c>
      <c r="AE714" s="564"/>
      <c r="AF714" s="565"/>
      <c r="AG714" s="668" t="s">
        <v>502</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2">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500</v>
      </c>
      <c r="AE715" s="657"/>
      <c r="AF715" s="658"/>
      <c r="AG715" s="481"/>
      <c r="AH715" s="482"/>
      <c r="AI715" s="482"/>
      <c r="AJ715" s="482"/>
      <c r="AK715" s="482"/>
      <c r="AL715" s="482"/>
      <c r="AM715" s="482"/>
      <c r="AN715" s="482"/>
      <c r="AO715" s="482"/>
      <c r="AP715" s="482"/>
      <c r="AQ715" s="482"/>
      <c r="AR715" s="482"/>
      <c r="AS715" s="482"/>
      <c r="AT715" s="482"/>
      <c r="AU715" s="482"/>
      <c r="AV715" s="482"/>
      <c r="AW715" s="482"/>
      <c r="AX715" s="483"/>
    </row>
    <row r="716" spans="1:50" ht="56" customHeight="1" x14ac:dyDescent="0.2">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468</v>
      </c>
      <c r="AE716" s="738"/>
      <c r="AF716" s="738"/>
      <c r="AG716" s="642" t="s">
        <v>503</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2">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500</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86" customHeight="1" x14ac:dyDescent="0.2">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468</v>
      </c>
      <c r="AE718" s="101"/>
      <c r="AF718" s="101"/>
      <c r="AG718" s="109" t="s">
        <v>504</v>
      </c>
      <c r="AH718" s="110"/>
      <c r="AI718" s="110"/>
      <c r="AJ718" s="110"/>
      <c r="AK718" s="110"/>
      <c r="AL718" s="110"/>
      <c r="AM718" s="110"/>
      <c r="AN718" s="110"/>
      <c r="AO718" s="110"/>
      <c r="AP718" s="110"/>
      <c r="AQ718" s="110"/>
      <c r="AR718" s="110"/>
      <c r="AS718" s="110"/>
      <c r="AT718" s="110"/>
      <c r="AU718" s="110"/>
      <c r="AV718" s="110"/>
      <c r="AW718" s="110"/>
      <c r="AX718" s="111"/>
    </row>
    <row r="719" spans="1:50" ht="32" customHeight="1" x14ac:dyDescent="0.2">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468</v>
      </c>
      <c r="AE719" s="657"/>
      <c r="AF719" s="657"/>
      <c r="AG719" s="106" t="s">
        <v>505</v>
      </c>
      <c r="AH719" s="107"/>
      <c r="AI719" s="107"/>
      <c r="AJ719" s="107"/>
      <c r="AK719" s="107"/>
      <c r="AL719" s="107"/>
      <c r="AM719" s="107"/>
      <c r="AN719" s="107"/>
      <c r="AO719" s="107"/>
      <c r="AP719" s="107"/>
      <c r="AQ719" s="107"/>
      <c r="AR719" s="107"/>
      <c r="AS719" s="107"/>
      <c r="AT719" s="107"/>
      <c r="AU719" s="107"/>
      <c r="AV719" s="107"/>
      <c r="AW719" s="107"/>
      <c r="AX719" s="108"/>
    </row>
    <row r="720" spans="1:50" ht="19.75" customHeight="1" x14ac:dyDescent="0.2">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0.5" customHeight="1" x14ac:dyDescent="0.2">
      <c r="A721" s="628"/>
      <c r="B721" s="629"/>
      <c r="C721" s="878" t="s">
        <v>269</v>
      </c>
      <c r="D721" s="879"/>
      <c r="E721" s="879"/>
      <c r="F721" s="880"/>
      <c r="G721" s="900"/>
      <c r="H721" s="901"/>
      <c r="I721" s="78" t="str">
        <f>IF(OR(G721="　", G721=""), "", "-")</f>
        <v/>
      </c>
      <c r="J721" s="877">
        <v>13</v>
      </c>
      <c r="K721" s="877"/>
      <c r="L721" s="78" t="str">
        <f>IF(M721="","","-")</f>
        <v/>
      </c>
      <c r="M721" s="79"/>
      <c r="N721" s="874" t="s">
        <v>507</v>
      </c>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0.5" customHeight="1" x14ac:dyDescent="0.2">
      <c r="A722" s="628"/>
      <c r="B722" s="629"/>
      <c r="C722" s="878" t="s">
        <v>506</v>
      </c>
      <c r="D722" s="879"/>
      <c r="E722" s="879"/>
      <c r="F722" s="880"/>
      <c r="G722" s="900"/>
      <c r="H722" s="901"/>
      <c r="I722" s="78" t="str">
        <f t="shared" ref="I722:I725" si="4">IF(OR(G722="　", G722=""), "", "-")</f>
        <v/>
      </c>
      <c r="J722" s="877">
        <v>76</v>
      </c>
      <c r="K722" s="877"/>
      <c r="L722" s="78" t="str">
        <f t="shared" ref="L722:L725" si="5">IF(M722="","","-")</f>
        <v/>
      </c>
      <c r="M722" s="79"/>
      <c r="N722" s="874" t="s">
        <v>508</v>
      </c>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x14ac:dyDescent="0.2">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2">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x14ac:dyDescent="0.2">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85" customHeight="1" x14ac:dyDescent="0.2">
      <c r="A726" s="594" t="s">
        <v>48</v>
      </c>
      <c r="B726" s="595"/>
      <c r="C726" s="413" t="s">
        <v>53</v>
      </c>
      <c r="D726" s="549"/>
      <c r="E726" s="549"/>
      <c r="F726" s="550"/>
      <c r="G726" s="780" t="s">
        <v>542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36.5" customHeight="1" thickBot="1" x14ac:dyDescent="0.25">
      <c r="A727" s="596"/>
      <c r="B727" s="597"/>
      <c r="C727" s="775" t="s">
        <v>57</v>
      </c>
      <c r="D727" s="776"/>
      <c r="E727" s="776"/>
      <c r="F727" s="777"/>
      <c r="G727" s="778" t="s">
        <v>509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2">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28" customHeight="1" thickBot="1" x14ac:dyDescent="0.25">
      <c r="A729" s="744" t="s">
        <v>539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2">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3" customHeight="1" thickBot="1" x14ac:dyDescent="0.25">
      <c r="A731" s="591" t="s">
        <v>257</v>
      </c>
      <c r="B731" s="592"/>
      <c r="C731" s="592"/>
      <c r="D731" s="592"/>
      <c r="E731" s="593"/>
      <c r="F731" s="659" t="s">
        <v>541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2">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3.5" customHeight="1" thickBot="1" x14ac:dyDescent="0.25">
      <c r="A733" s="724" t="s">
        <v>257</v>
      </c>
      <c r="B733" s="725"/>
      <c r="C733" s="725"/>
      <c r="D733" s="725"/>
      <c r="E733" s="726"/>
      <c r="F733" s="745" t="s">
        <v>540</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2">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24.5" customHeight="1" thickBot="1" x14ac:dyDescent="0.25">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2">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2">
      <c r="A737" s="598" t="s">
        <v>357</v>
      </c>
      <c r="B737" s="599"/>
      <c r="C737" s="599"/>
      <c r="D737" s="599"/>
      <c r="E737" s="599"/>
      <c r="F737" s="599"/>
      <c r="G737" s="909" t="s">
        <v>489</v>
      </c>
      <c r="H737" s="910"/>
      <c r="I737" s="910"/>
      <c r="J737" s="910"/>
      <c r="K737" s="910"/>
      <c r="L737" s="910"/>
      <c r="M737" s="910"/>
      <c r="N737" s="910"/>
      <c r="O737" s="910"/>
      <c r="P737" s="911"/>
      <c r="Q737" s="599" t="s">
        <v>312</v>
      </c>
      <c r="R737" s="599"/>
      <c r="S737" s="599"/>
      <c r="T737" s="599"/>
      <c r="U737" s="599"/>
      <c r="V737" s="599"/>
      <c r="W737" s="909" t="s">
        <v>489</v>
      </c>
      <c r="X737" s="910"/>
      <c r="Y737" s="910"/>
      <c r="Z737" s="910"/>
      <c r="AA737" s="910"/>
      <c r="AB737" s="910"/>
      <c r="AC737" s="910"/>
      <c r="AD737" s="910"/>
      <c r="AE737" s="910"/>
      <c r="AF737" s="911"/>
      <c r="AG737" s="599" t="s">
        <v>313</v>
      </c>
      <c r="AH737" s="599"/>
      <c r="AI737" s="599"/>
      <c r="AJ737" s="599"/>
      <c r="AK737" s="599"/>
      <c r="AL737" s="599"/>
      <c r="AM737" s="909" t="s">
        <v>490</v>
      </c>
      <c r="AN737" s="910"/>
      <c r="AO737" s="910"/>
      <c r="AP737" s="910"/>
      <c r="AQ737" s="910"/>
      <c r="AR737" s="910"/>
      <c r="AS737" s="910"/>
      <c r="AT737" s="910"/>
      <c r="AU737" s="910"/>
      <c r="AV737" s="911"/>
      <c r="AW737" s="50"/>
      <c r="AX737" s="51"/>
    </row>
    <row r="738" spans="1:50" ht="24.75" customHeight="1" x14ac:dyDescent="0.2">
      <c r="A738" s="886" t="s">
        <v>314</v>
      </c>
      <c r="B738" s="887"/>
      <c r="C738" s="887"/>
      <c r="D738" s="887"/>
      <c r="E738" s="887"/>
      <c r="F738" s="887"/>
      <c r="G738" s="909" t="s">
        <v>489</v>
      </c>
      <c r="H738" s="910"/>
      <c r="I738" s="910"/>
      <c r="J738" s="910"/>
      <c r="K738" s="910"/>
      <c r="L738" s="910"/>
      <c r="M738" s="910"/>
      <c r="N738" s="910"/>
      <c r="O738" s="910"/>
      <c r="P738" s="910"/>
      <c r="Q738" s="599" t="s">
        <v>315</v>
      </c>
      <c r="R738" s="599"/>
      <c r="S738" s="599"/>
      <c r="T738" s="599"/>
      <c r="U738" s="599"/>
      <c r="V738" s="599"/>
      <c r="W738" s="909" t="s">
        <v>489</v>
      </c>
      <c r="X738" s="910"/>
      <c r="Y738" s="910"/>
      <c r="Z738" s="910"/>
      <c r="AA738" s="910"/>
      <c r="AB738" s="910"/>
      <c r="AC738" s="910"/>
      <c r="AD738" s="910"/>
      <c r="AE738" s="910"/>
      <c r="AF738" s="911"/>
      <c r="AG738" s="887" t="s">
        <v>316</v>
      </c>
      <c r="AH738" s="887"/>
      <c r="AI738" s="887"/>
      <c r="AJ738" s="887"/>
      <c r="AK738" s="887"/>
      <c r="AL738" s="887"/>
      <c r="AM738" s="909" t="s">
        <v>491</v>
      </c>
      <c r="AN738" s="910"/>
      <c r="AO738" s="910"/>
      <c r="AP738" s="910"/>
      <c r="AQ738" s="910"/>
      <c r="AR738" s="910"/>
      <c r="AS738" s="910"/>
      <c r="AT738" s="910"/>
      <c r="AU738" s="910"/>
      <c r="AV738" s="911"/>
      <c r="AW738" s="73"/>
      <c r="AX738" s="74"/>
    </row>
    <row r="739" spans="1:50" ht="24.75" customHeight="1" thickBot="1" x14ac:dyDescent="0.25">
      <c r="A739" s="722" t="s">
        <v>413</v>
      </c>
      <c r="B739" s="723"/>
      <c r="C739" s="723"/>
      <c r="D739" s="723"/>
      <c r="E739" s="723"/>
      <c r="F739" s="723"/>
      <c r="G739" s="912">
        <v>3</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4" customHeight="1" x14ac:dyDescent="0.2">
      <c r="A740" s="759" t="s">
        <v>459</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4" customHeight="1" x14ac:dyDescent="0.2">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x14ac:dyDescent="0.2">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2" customHeight="1" thickBot="1" x14ac:dyDescent="0.2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39" t="s">
        <v>461</v>
      </c>
      <c r="B779" s="740"/>
      <c r="C779" s="740"/>
      <c r="D779" s="740"/>
      <c r="E779" s="740"/>
      <c r="F779" s="741"/>
      <c r="G779" s="405" t="s">
        <v>518</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530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2">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2">
      <c r="A781" s="555"/>
      <c r="B781" s="742"/>
      <c r="C781" s="742"/>
      <c r="D781" s="742"/>
      <c r="E781" s="742"/>
      <c r="F781" s="743"/>
      <c r="G781" s="420" t="s">
        <v>519</v>
      </c>
      <c r="H781" s="421"/>
      <c r="I781" s="421"/>
      <c r="J781" s="421"/>
      <c r="K781" s="422"/>
      <c r="L781" s="423" t="s">
        <v>521</v>
      </c>
      <c r="M781" s="424"/>
      <c r="N781" s="424"/>
      <c r="O781" s="424"/>
      <c r="P781" s="424"/>
      <c r="Q781" s="424"/>
      <c r="R781" s="424"/>
      <c r="S781" s="424"/>
      <c r="T781" s="424"/>
      <c r="U781" s="424"/>
      <c r="V781" s="424"/>
      <c r="W781" s="424"/>
      <c r="X781" s="425"/>
      <c r="Y781" s="450">
        <v>15</v>
      </c>
      <c r="Z781" s="451"/>
      <c r="AA781" s="451"/>
      <c r="AB781" s="548"/>
      <c r="AC781" s="420"/>
      <c r="AD781" s="421"/>
      <c r="AE781" s="421"/>
      <c r="AF781" s="421"/>
      <c r="AG781" s="422"/>
      <c r="AH781" s="423" t="s">
        <v>526</v>
      </c>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2">
      <c r="A782" s="555"/>
      <c r="B782" s="742"/>
      <c r="C782" s="742"/>
      <c r="D782" s="742"/>
      <c r="E782" s="742"/>
      <c r="F782" s="743"/>
      <c r="G782" s="331" t="s">
        <v>519</v>
      </c>
      <c r="H782" s="332"/>
      <c r="I782" s="332"/>
      <c r="J782" s="332"/>
      <c r="K782" s="333"/>
      <c r="L782" s="376" t="s">
        <v>520</v>
      </c>
      <c r="M782" s="377"/>
      <c r="N782" s="377"/>
      <c r="O782" s="377"/>
      <c r="P782" s="377"/>
      <c r="Q782" s="377"/>
      <c r="R782" s="377"/>
      <c r="S782" s="377"/>
      <c r="T782" s="377"/>
      <c r="U782" s="377"/>
      <c r="V782" s="377"/>
      <c r="W782" s="377"/>
      <c r="X782" s="378"/>
      <c r="Y782" s="373">
        <v>5</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2">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2">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2">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2">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2">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2">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2">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2">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2">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20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2">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2">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2">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2">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2">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2">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2">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2">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2">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2">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2">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2">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2">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2">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2">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2">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2">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2">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2">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2">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2">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2">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2">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2">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5">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2">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2">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2">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2">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2">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2">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2">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2">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2">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2">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2">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2">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2">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5">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443</v>
      </c>
      <c r="AI836" s="329"/>
      <c r="AJ836" s="329"/>
      <c r="AK836" s="329"/>
      <c r="AL836" s="329" t="s">
        <v>22</v>
      </c>
      <c r="AM836" s="329"/>
      <c r="AN836" s="329"/>
      <c r="AO836" s="403"/>
      <c r="AP836" s="404" t="s">
        <v>359</v>
      </c>
      <c r="AQ836" s="404"/>
      <c r="AR836" s="404"/>
      <c r="AS836" s="404"/>
      <c r="AT836" s="404"/>
      <c r="AU836" s="404"/>
      <c r="AV836" s="404"/>
      <c r="AW836" s="404"/>
      <c r="AX836" s="404"/>
    </row>
    <row r="837" spans="1:50" ht="33.5" customHeight="1" x14ac:dyDescent="0.2">
      <c r="A837" s="379">
        <v>1</v>
      </c>
      <c r="B837" s="379">
        <v>1</v>
      </c>
      <c r="C837" s="400" t="s">
        <v>493</v>
      </c>
      <c r="D837" s="390"/>
      <c r="E837" s="390"/>
      <c r="F837" s="390"/>
      <c r="G837" s="390"/>
      <c r="H837" s="390"/>
      <c r="I837" s="390"/>
      <c r="J837" s="391">
        <v>1010001143390</v>
      </c>
      <c r="K837" s="392"/>
      <c r="L837" s="392"/>
      <c r="M837" s="392"/>
      <c r="N837" s="392"/>
      <c r="O837" s="392"/>
      <c r="P837" s="401" t="s">
        <v>522</v>
      </c>
      <c r="Q837" s="294"/>
      <c r="R837" s="294"/>
      <c r="S837" s="294"/>
      <c r="T837" s="294"/>
      <c r="U837" s="294"/>
      <c r="V837" s="294"/>
      <c r="W837" s="294"/>
      <c r="X837" s="294"/>
      <c r="Y837" s="302">
        <v>15</v>
      </c>
      <c r="Z837" s="303"/>
      <c r="AA837" s="303"/>
      <c r="AB837" s="304"/>
      <c r="AC837" s="393" t="s">
        <v>451</v>
      </c>
      <c r="AD837" s="399"/>
      <c r="AE837" s="399"/>
      <c r="AF837" s="399"/>
      <c r="AG837" s="399"/>
      <c r="AH837" s="394">
        <v>4</v>
      </c>
      <c r="AI837" s="395"/>
      <c r="AJ837" s="395"/>
      <c r="AK837" s="395"/>
      <c r="AL837" s="299" t="s">
        <v>538</v>
      </c>
      <c r="AM837" s="300"/>
      <c r="AN837" s="300"/>
      <c r="AO837" s="301"/>
      <c r="AP837" s="295" t="s">
        <v>495</v>
      </c>
      <c r="AQ837" s="295"/>
      <c r="AR837" s="295"/>
      <c r="AS837" s="295"/>
      <c r="AT837" s="295"/>
      <c r="AU837" s="295"/>
      <c r="AV837" s="295"/>
      <c r="AW837" s="295"/>
      <c r="AX837" s="295"/>
    </row>
    <row r="838" spans="1:50" ht="34" customHeight="1" x14ac:dyDescent="0.2">
      <c r="A838" s="379">
        <v>2</v>
      </c>
      <c r="B838" s="379">
        <v>1</v>
      </c>
      <c r="C838" s="400" t="s">
        <v>493</v>
      </c>
      <c r="D838" s="390"/>
      <c r="E838" s="390"/>
      <c r="F838" s="390"/>
      <c r="G838" s="390"/>
      <c r="H838" s="390"/>
      <c r="I838" s="390"/>
      <c r="J838" s="391">
        <v>1010001143390</v>
      </c>
      <c r="K838" s="392"/>
      <c r="L838" s="392"/>
      <c r="M838" s="392"/>
      <c r="N838" s="392"/>
      <c r="O838" s="392"/>
      <c r="P838" s="401" t="s">
        <v>494</v>
      </c>
      <c r="Q838" s="294"/>
      <c r="R838" s="294"/>
      <c r="S838" s="294"/>
      <c r="T838" s="294"/>
      <c r="U838" s="294"/>
      <c r="V838" s="294"/>
      <c r="W838" s="294"/>
      <c r="X838" s="294"/>
      <c r="Y838" s="302">
        <v>5</v>
      </c>
      <c r="Z838" s="303"/>
      <c r="AA838" s="303"/>
      <c r="AB838" s="304"/>
      <c r="AC838" s="393" t="s">
        <v>448</v>
      </c>
      <c r="AD838" s="399"/>
      <c r="AE838" s="399"/>
      <c r="AF838" s="399"/>
      <c r="AG838" s="399"/>
      <c r="AH838" s="394">
        <v>2</v>
      </c>
      <c r="AI838" s="395"/>
      <c r="AJ838" s="395"/>
      <c r="AK838" s="395"/>
      <c r="AL838" s="396" t="s">
        <v>538</v>
      </c>
      <c r="AM838" s="397"/>
      <c r="AN838" s="397"/>
      <c r="AO838" s="398"/>
      <c r="AP838" s="295" t="s">
        <v>523</v>
      </c>
      <c r="AQ838" s="295"/>
      <c r="AR838" s="295"/>
      <c r="AS838" s="295"/>
      <c r="AT838" s="295"/>
      <c r="AU838" s="295"/>
      <c r="AV838" s="295"/>
      <c r="AW838" s="295"/>
      <c r="AX838" s="295"/>
    </row>
    <row r="839" spans="1:50" ht="30" hidden="1" customHeight="1" x14ac:dyDescent="0.2">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2">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2">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2">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2">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2">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2">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2">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2">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2">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2">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2">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2">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2">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2">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2">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2">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2">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2">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2">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2">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2">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2">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2">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2">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2">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2">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2">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443</v>
      </c>
      <c r="AI869" s="329"/>
      <c r="AJ869" s="329"/>
      <c r="AK869" s="329"/>
      <c r="AL869" s="329" t="s">
        <v>22</v>
      </c>
      <c r="AM869" s="329"/>
      <c r="AN869" s="329"/>
      <c r="AO869" s="403"/>
      <c r="AP869" s="404" t="s">
        <v>359</v>
      </c>
      <c r="AQ869" s="404"/>
      <c r="AR869" s="404"/>
      <c r="AS869" s="404"/>
      <c r="AT869" s="404"/>
      <c r="AU869" s="404"/>
      <c r="AV869" s="404"/>
      <c r="AW869" s="404"/>
      <c r="AX869" s="404"/>
    </row>
    <row r="870" spans="1:50" ht="57" customHeight="1" x14ac:dyDescent="0.2">
      <c r="A870" s="379">
        <v>1</v>
      </c>
      <c r="B870" s="379">
        <v>1</v>
      </c>
      <c r="C870" s="400" t="s">
        <v>533</v>
      </c>
      <c r="D870" s="390"/>
      <c r="E870" s="390"/>
      <c r="F870" s="390"/>
      <c r="G870" s="390"/>
      <c r="H870" s="390"/>
      <c r="I870" s="390"/>
      <c r="J870" s="391">
        <v>4010401043667</v>
      </c>
      <c r="K870" s="392"/>
      <c r="L870" s="392"/>
      <c r="M870" s="392"/>
      <c r="N870" s="392"/>
      <c r="O870" s="392"/>
      <c r="P870" s="401" t="s">
        <v>527</v>
      </c>
      <c r="Q870" s="294"/>
      <c r="R870" s="294"/>
      <c r="S870" s="294"/>
      <c r="T870" s="294"/>
      <c r="U870" s="294"/>
      <c r="V870" s="294"/>
      <c r="W870" s="294"/>
      <c r="X870" s="294"/>
      <c r="Y870" s="302">
        <v>0.9</v>
      </c>
      <c r="Z870" s="303"/>
      <c r="AA870" s="303"/>
      <c r="AB870" s="304"/>
      <c r="AC870" s="393" t="s">
        <v>453</v>
      </c>
      <c r="AD870" s="399"/>
      <c r="AE870" s="399"/>
      <c r="AF870" s="399"/>
      <c r="AG870" s="399"/>
      <c r="AH870" s="394" t="s">
        <v>538</v>
      </c>
      <c r="AI870" s="395"/>
      <c r="AJ870" s="395"/>
      <c r="AK870" s="395"/>
      <c r="AL870" s="299" t="s">
        <v>538</v>
      </c>
      <c r="AM870" s="300"/>
      <c r="AN870" s="300"/>
      <c r="AO870" s="301"/>
      <c r="AP870" s="295" t="s">
        <v>496</v>
      </c>
      <c r="AQ870" s="295"/>
      <c r="AR870" s="295"/>
      <c r="AS870" s="295"/>
      <c r="AT870" s="295"/>
      <c r="AU870" s="295"/>
      <c r="AV870" s="295"/>
      <c r="AW870" s="295"/>
      <c r="AX870" s="295"/>
    </row>
    <row r="871" spans="1:50" ht="30" hidden="1" customHeight="1" x14ac:dyDescent="0.2">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2">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2">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2">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2">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2">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2">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2">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2">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2">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2">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2">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2">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2">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2">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2">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2">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2">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2">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2">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2">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2">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2">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2">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2">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2">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2">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2">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2">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2">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2">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443</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2">
      <c r="A903" s="379">
        <v>1</v>
      </c>
      <c r="B903" s="379">
        <v>1</v>
      </c>
      <c r="C903" s="390"/>
      <c r="D903" s="390"/>
      <c r="E903" s="390"/>
      <c r="F903" s="390"/>
      <c r="G903" s="390"/>
      <c r="H903" s="390"/>
      <c r="I903" s="390"/>
      <c r="J903" s="391"/>
      <c r="K903" s="392"/>
      <c r="L903" s="392"/>
      <c r="M903" s="392"/>
      <c r="N903" s="392"/>
      <c r="O903" s="392"/>
      <c r="P903" s="401"/>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t="s">
        <v>497</v>
      </c>
      <c r="AQ903" s="295"/>
      <c r="AR903" s="295"/>
      <c r="AS903" s="295"/>
      <c r="AT903" s="295"/>
      <c r="AU903" s="295"/>
      <c r="AV903" s="295"/>
      <c r="AW903" s="295"/>
      <c r="AX903" s="295"/>
    </row>
    <row r="904" spans="1:50" ht="30" hidden="1" customHeight="1" x14ac:dyDescent="0.2">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2">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2">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2">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2">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2">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2">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2">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2">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2">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2">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2">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2">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2">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2">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2">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2">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2">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2">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2">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2">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2">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2">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2">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2">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2">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2">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2">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2">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2">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443</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2">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2">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2">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2">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2">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2">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2">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2">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2">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2">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2">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2">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2">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2">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2">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2">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2">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2">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2">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2">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2">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2">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2">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2">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2">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2">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2">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2">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2">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2">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2">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443</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2">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2">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2">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2">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2">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2">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2">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2">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2">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2">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2">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2">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2">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2">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2">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2">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2">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2">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2">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2">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2">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2">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2">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2">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2">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2">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2">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2">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2">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2">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443</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2">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2">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2">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2">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2">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2">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2">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2">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2">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2">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2">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2">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2">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2">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2">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2">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2">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2">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2">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2">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2">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2">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2">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2">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2">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2">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2">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2">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2">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2">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443</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2">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2">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2">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2">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2">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2">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2">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2">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2">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2">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2">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2">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2">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2">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2">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2">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2">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2">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2">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2">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2">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2">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2">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2">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2">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2">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2">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2">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2">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2">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443</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2">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2">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2">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2">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2">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2">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2">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2">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2">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2">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2">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2">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2">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2">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2">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2">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2">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2">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2">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2">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2">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2">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2">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2">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2">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2">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2">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2">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2">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2">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2">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hidden="1" customHeight="1" x14ac:dyDescent="0.2">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2">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2">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2">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2">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2">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2">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2">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2">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2">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2">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2">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2">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2">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2">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2">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2">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2">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2">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2">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2">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2">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2">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2">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2">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2">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2">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2">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2">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2">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6:AQ17 P15:AX15 P13:AX13">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AM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49" man="1"/>
    <brk id="729" max="49" man="1"/>
    <brk id="8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3" sqref="F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2">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457</v>
      </c>
      <c r="AF6" s="30"/>
      <c r="AG6" s="48" t="s">
        <v>451</v>
      </c>
      <c r="AI6" s="45" t="s">
        <v>389</v>
      </c>
      <c r="AK6" s="45" t="str">
        <f t="shared" si="7"/>
        <v>E</v>
      </c>
      <c r="AP6" s="48" t="s">
        <v>451</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2">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439</v>
      </c>
      <c r="AK10" s="45" t="str">
        <f t="shared" si="7"/>
        <v>I</v>
      </c>
      <c r="AP10" s="45" t="s">
        <v>431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394</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2020-12-04T08:05:15Z</cp:lastPrinted>
  <dcterms:created xsi:type="dcterms:W3CDTF">2012-03-13T00:50:25Z</dcterms:created>
  <dcterms:modified xsi:type="dcterms:W3CDTF">2020-12-09T09:47:06Z</dcterms:modified>
</cp:coreProperties>
</file>